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pc.local\Company\RPC Projektarbeiten\Projekte laufend\BAK - jugend+musik (562)\05 Beiträge an Kurse\Budgetvorlagen\Budgetvorlagen ab November 2017\Lager\Neue_Budget_ab_2021\"/>
    </mc:Choice>
  </mc:AlternateContent>
  <bookViews>
    <workbookView xWindow="0" yWindow="0" windowWidth="19320" windowHeight="12210"/>
  </bookViews>
  <sheets>
    <sheet name="Formulaire" sheetId="1" r:id="rId1"/>
    <sheet name="Berechnung eff. BAK-Beitrag" sheetId="3" state="hidden" r:id="rId2"/>
    <sheet name="Berechnung erw. BAK-Beitrag"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3" l="1"/>
  <c r="C13" i="3" s="1"/>
  <c r="A18" i="3"/>
  <c r="A20" i="3" s="1"/>
  <c r="A12" i="3"/>
  <c r="A14" i="3" s="1"/>
  <c r="A29" i="3" s="1"/>
  <c r="E86" i="1" s="1"/>
  <c r="B12" i="3"/>
  <c r="A18" i="2"/>
  <c r="A20" i="2"/>
  <c r="B14" i="2"/>
  <c r="B12" i="2"/>
  <c r="A12" i="2"/>
  <c r="E84" i="1"/>
  <c r="B84" i="1"/>
  <c r="E44" i="1"/>
  <c r="B44" i="1"/>
  <c r="C13" i="2"/>
  <c r="E13" i="3"/>
  <c r="B20" i="2"/>
  <c r="A22" i="2" s="1"/>
  <c r="A26" i="2" s="1"/>
  <c r="E13" i="2"/>
  <c r="G13" i="2"/>
  <c r="D7" i="2" s="1"/>
  <c r="E7" i="2" s="1"/>
  <c r="A14" i="2"/>
  <c r="A29" i="2" s="1"/>
  <c r="B86" i="1" s="1"/>
  <c r="B88" i="1" s="1"/>
  <c r="B90" i="1" s="1"/>
  <c r="E88" i="1" l="1"/>
  <c r="E90" i="1" s="1"/>
  <c r="B20" i="3"/>
  <c r="A22" i="3" s="1"/>
  <c r="A26" i="3" s="1"/>
  <c r="G13" i="3"/>
  <c r="D2" i="2"/>
  <c r="E2" i="2" s="1"/>
  <c r="D5" i="2"/>
  <c r="E5" i="2" s="1"/>
  <c r="D3" i="2"/>
  <c r="E3" i="2" s="1"/>
  <c r="D8" i="2"/>
  <c r="E8" i="2" s="1"/>
  <c r="D4" i="2"/>
  <c r="E4" i="2" s="1"/>
  <c r="D6" i="2"/>
  <c r="E6" i="2" s="1"/>
  <c r="D4" i="3" l="1"/>
  <c r="E4" i="3" s="1"/>
  <c r="D3" i="3"/>
  <c r="E3" i="3" s="1"/>
  <c r="D5" i="3"/>
  <c r="E5" i="3" s="1"/>
  <c r="D2" i="3"/>
  <c r="E2" i="3" s="1"/>
  <c r="D6" i="3"/>
  <c r="E6" i="3" s="1"/>
  <c r="D8" i="3"/>
  <c r="E8" i="3" s="1"/>
  <c r="D7" i="3"/>
  <c r="E7" i="3" s="1"/>
</calcChain>
</file>

<file path=xl/sharedStrings.xml><?xml version="1.0" encoding="utf-8"?>
<sst xmlns="http://schemas.openxmlformats.org/spreadsheetml/2006/main" count="88" uniqueCount="72">
  <si>
    <t>Budget</t>
  </si>
  <si>
    <t xml:space="preserve">Anzahl Teilnehmende </t>
  </si>
  <si>
    <t>&gt;120</t>
  </si>
  <si>
    <t>Beitrag pro Tag</t>
  </si>
  <si>
    <t>Anz. Lektionen</t>
  </si>
  <si>
    <t xml:space="preserve">Anz. Lagertage </t>
  </si>
  <si>
    <t xml:space="preserve">Anz. Übernachtungen </t>
  </si>
  <si>
    <t>Beitrag für Verpflegung / Unterkunft</t>
  </si>
  <si>
    <t>Anzahl Teilnehmende</t>
  </si>
  <si>
    <t>Pauschaler Grundbeitrag</t>
  </si>
  <si>
    <t>Berechnung Pauschaler Grundbeitrag</t>
  </si>
  <si>
    <t>Anz. Übernachtung unter Einbezug max. Übernachtungsanz. (6)</t>
  </si>
  <si>
    <t>Effektiver BAK-Beitrag ohne Einbezug min. 2 Lagertage</t>
  </si>
  <si>
    <t>Effektiver BAK-Beitrag</t>
  </si>
  <si>
    <t>Zu berücksichtigende Anz. Lagertage</t>
  </si>
  <si>
    <t xml:space="preserve">Anz. Lagertage unter Beachtung der min. Anzahl Lektionen </t>
  </si>
  <si>
    <t xml:space="preserve">Veuillez remplir la colonne “budget” et sauvegarder le formulaire. Ce formulaire devra être téléchargé en tant qu’ "annexe" sur la plateforme pour les contributions de soutien de OFC, une fois la saisie des demandes de contribution terminée.
Une fois le camp J+M terminé, la colonne "décompte" du formulaire doit être complétée. Le formulaire et le rapport final de l'organe d'exécution sont à remettre à l'OFC.  </t>
  </si>
  <si>
    <t>Décompte</t>
  </si>
  <si>
    <t>Nombre prévu d'enfants et de jeunes qui satisfont aux critères de participation J+M</t>
  </si>
  <si>
    <t>Nombre effectif d'enfants et de jeunes qui satisfont aux critères de participation J+M</t>
  </si>
  <si>
    <t>Coûts</t>
  </si>
  <si>
    <t>Frais de publication et frais promotionnels prévus</t>
  </si>
  <si>
    <t>Frais de déplacement prévus</t>
  </si>
  <si>
    <t>Coût total prévu</t>
  </si>
  <si>
    <t>Coût total effectif</t>
  </si>
  <si>
    <t>Frais de déplacement effectifs</t>
  </si>
  <si>
    <t>Frais de publication et frais promotionnels effectifs</t>
  </si>
  <si>
    <t>Données générales sur le financement</t>
  </si>
  <si>
    <t xml:space="preserve">Quelle(s) institution(s)/organisation(s)/etc. versent des contributions? </t>
  </si>
  <si>
    <t>Financement</t>
  </si>
  <si>
    <t>Contributions prévues de tiers</t>
  </si>
  <si>
    <t>Contributions prévues des participants</t>
  </si>
  <si>
    <r>
      <rPr>
        <b/>
        <sz val="11"/>
        <color theme="1"/>
        <rFont val="Calibri"/>
        <family val="2"/>
        <scheme val="minor"/>
      </rPr>
      <t>Revenus totaux prévus</t>
    </r>
    <r>
      <rPr>
        <sz val="11"/>
        <color theme="1"/>
        <rFont val="Calibri"/>
        <family val="2"/>
        <scheme val="minor"/>
      </rPr>
      <t xml:space="preserve">
</t>
    </r>
    <r>
      <rPr>
        <sz val="8"/>
        <color theme="1"/>
        <rFont val="Calibri"/>
        <family val="2"/>
        <scheme val="minor"/>
      </rPr>
      <t>(sans la contribution de l'OFC)</t>
    </r>
    <r>
      <rPr>
        <sz val="11"/>
        <color theme="1"/>
        <rFont val="Calibri"/>
        <family val="2"/>
        <scheme val="minor"/>
      </rPr>
      <t xml:space="preserve"> </t>
    </r>
  </si>
  <si>
    <t>Revenus totaux prévus</t>
  </si>
  <si>
    <t>Contributions effectives de tiers</t>
  </si>
  <si>
    <t>Contributions effectives des participants</t>
  </si>
  <si>
    <r>
      <rPr>
        <b/>
        <sz val="11"/>
        <color theme="1"/>
        <rFont val="Calibri"/>
        <family val="2"/>
        <scheme val="minor"/>
      </rPr>
      <t>Revenus totaux effectifs</t>
    </r>
    <r>
      <rPr>
        <sz val="11"/>
        <color theme="1"/>
        <rFont val="Calibri"/>
        <family val="2"/>
        <scheme val="minor"/>
      </rPr>
      <t xml:space="preserve">
</t>
    </r>
    <r>
      <rPr>
        <sz val="8"/>
        <color theme="1"/>
        <rFont val="Calibri"/>
        <family val="2"/>
        <scheme val="minor"/>
      </rPr>
      <t>(sans la contribution de l'OFC)</t>
    </r>
    <r>
      <rPr>
        <sz val="11"/>
        <color theme="1"/>
        <rFont val="Calibri"/>
        <family val="2"/>
        <scheme val="minor"/>
      </rPr>
      <t xml:space="preserve"> </t>
    </r>
  </si>
  <si>
    <t>Revenus totaux effectifs</t>
  </si>
  <si>
    <t>Eventuelles remarques / justifications</t>
  </si>
  <si>
    <t>Budget et décompte d'un camp J+M</t>
  </si>
  <si>
    <t>Autres recettes effectives 
(recettes concerts, etc.)</t>
  </si>
  <si>
    <t>Solde</t>
  </si>
  <si>
    <t>Frais effectifs pour les locaux et l'infrastructure</t>
  </si>
  <si>
    <t>Autres frais prévus</t>
  </si>
  <si>
    <t>Autres frais effectifs</t>
  </si>
  <si>
    <r>
      <t xml:space="preserve">Frais de personnel prévus
</t>
    </r>
    <r>
      <rPr>
        <sz val="8"/>
        <color theme="1"/>
        <rFont val="Calibri"/>
        <family val="2"/>
        <scheme val="minor"/>
      </rPr>
      <t>(Indemnités pour les respons</t>
    </r>
    <r>
      <rPr>
        <sz val="8"/>
        <rFont val="Calibri"/>
        <family val="2"/>
        <scheme val="minor"/>
      </rPr>
      <t>ables  J+M</t>
    </r>
    <r>
      <rPr>
        <sz val="8"/>
        <color theme="1"/>
        <rFont val="Calibri"/>
        <family val="2"/>
        <scheme val="minor"/>
      </rPr>
      <t xml:space="preserve"> et pour les accompagnants y compris prestations sociales)</t>
    </r>
  </si>
  <si>
    <t>Frais de matériel prévus</t>
  </si>
  <si>
    <r>
      <t xml:space="preserve">Frais de personnel effectifs
</t>
    </r>
    <r>
      <rPr>
        <sz val="8"/>
        <color theme="1"/>
        <rFont val="Calibri"/>
        <family val="2"/>
        <scheme val="minor"/>
      </rPr>
      <t>(Indemnités pour les responsa</t>
    </r>
    <r>
      <rPr>
        <sz val="8"/>
        <rFont val="Calibri"/>
        <family val="2"/>
        <scheme val="minor"/>
      </rPr>
      <t>bles J+M</t>
    </r>
    <r>
      <rPr>
        <sz val="8"/>
        <color theme="1"/>
        <rFont val="Calibri"/>
        <family val="2"/>
        <scheme val="minor"/>
      </rPr>
      <t xml:space="preserve"> et pour les accompagnants y compris prestations sociales)</t>
    </r>
  </si>
  <si>
    <t>Frais de matériels effectifs</t>
  </si>
  <si>
    <r>
      <t xml:space="preserve">Nombre total prévu de leçons à 45 minutes
</t>
    </r>
    <r>
      <rPr>
        <sz val="8"/>
        <rFont val="Calibri"/>
        <family val="2"/>
        <scheme val="minor"/>
      </rPr>
      <t>(en cas de leçons de durée différente, convertir en leçons de 45 minutes)</t>
    </r>
  </si>
  <si>
    <r>
      <t xml:space="preserve">Nombre total effectif de leçons à 45 minutes 
</t>
    </r>
    <r>
      <rPr>
        <sz val="8"/>
        <rFont val="Calibri"/>
        <family val="2"/>
        <scheme val="minor"/>
      </rPr>
      <t>(en cas de leçons de durée différente, convertir en leçons de 45 minutes)</t>
    </r>
  </si>
  <si>
    <r>
      <t xml:space="preserve">Autres recettes prévues 
</t>
    </r>
    <r>
      <rPr>
        <sz val="8"/>
        <rFont val="Calibri"/>
        <family val="2"/>
        <scheme val="minor"/>
      </rPr>
      <t>(recettes concerts, etc.)</t>
    </r>
  </si>
  <si>
    <r>
      <t xml:space="preserve">Contribution attendue de l'OFC 
</t>
    </r>
    <r>
      <rPr>
        <sz val="8"/>
        <rFont val="Calibri"/>
        <family val="2"/>
        <scheme val="minor"/>
      </rPr>
      <t>(est calculée automatiquement)</t>
    </r>
  </si>
  <si>
    <r>
      <t xml:space="preserve">Contribution effective de l'OFC 
</t>
    </r>
    <r>
      <rPr>
        <sz val="8"/>
        <rFont val="Calibri"/>
        <family val="2"/>
        <scheme val="minor"/>
      </rPr>
      <t>(est calculée automatiquement)</t>
    </r>
  </si>
  <si>
    <r>
      <rPr>
        <sz val="11"/>
        <rFont val="Calibri"/>
        <family val="2"/>
        <scheme val="minor"/>
      </rPr>
      <t xml:space="preserve">Solde
</t>
    </r>
    <r>
      <rPr>
        <sz val="8"/>
        <rFont val="Calibri"/>
        <family val="2"/>
        <scheme val="minor"/>
      </rPr>
      <t>(le budget doit être équilibré)</t>
    </r>
  </si>
  <si>
    <t>Données générales</t>
  </si>
  <si>
    <t>Anzahl Lagertage ohne Übernachtung</t>
  </si>
  <si>
    <t xml:space="preserve">Anrechenbare Lagertage </t>
  </si>
  <si>
    <t xml:space="preserve">Anz. Lagertage mit Übernachtung unter Beachtung der min. Anzahl Lektionen </t>
  </si>
  <si>
    <t>Frais prévus pour l'infrastructure, les repas et les nuitées</t>
  </si>
  <si>
    <r>
      <rPr>
        <b/>
        <sz val="11"/>
        <color theme="1"/>
        <rFont val="Calibri"/>
        <family val="2"/>
        <scheme val="minor"/>
      </rPr>
      <t>Dates du camp J+M</t>
    </r>
    <r>
      <rPr>
        <sz val="11"/>
        <color theme="1"/>
        <rFont val="Calibri"/>
        <family val="2"/>
        <scheme val="minor"/>
      </rPr>
      <t xml:space="preserve">
</t>
    </r>
    <r>
      <rPr>
        <sz val="8"/>
        <color theme="1"/>
        <rFont val="Calibri"/>
        <family val="2"/>
        <scheme val="minor"/>
      </rPr>
      <t>(début / fin)</t>
    </r>
  </si>
  <si>
    <r>
      <t xml:space="preserve">Nombre total prévu de jours de camps
</t>
    </r>
    <r>
      <rPr>
        <sz val="8"/>
        <rFont val="Calibri"/>
        <family val="2"/>
        <scheme val="minor"/>
      </rPr>
      <t xml:space="preserve">(Exemple: le camp du 20 au 25 octobre dure 6 jours)  </t>
    </r>
  </si>
  <si>
    <t>Nombre prévu de nuitées par participant</t>
  </si>
  <si>
    <t>Nombre effectif de nuitées par participant</t>
  </si>
  <si>
    <r>
      <t xml:space="preserve">Nombre d'accompagnants prévus 
</t>
    </r>
    <r>
      <rPr>
        <sz val="8"/>
        <rFont val="Calibri"/>
        <family val="2"/>
        <scheme val="minor"/>
      </rPr>
      <t>(excepté les moniteurs responsables J+M)</t>
    </r>
  </si>
  <si>
    <r>
      <t xml:space="preserve">Nombre d'accompagnants effectif 
</t>
    </r>
    <r>
      <rPr>
        <sz val="8"/>
        <rFont val="Calibri"/>
        <family val="2"/>
        <scheme val="minor"/>
      </rPr>
      <t>(excepté les moniteurs responsables J+M)</t>
    </r>
  </si>
  <si>
    <r>
      <t xml:space="preserve">Numéro de la demande 
</t>
    </r>
    <r>
      <rPr>
        <sz val="8"/>
        <rFont val="Calibri"/>
        <family val="2"/>
        <scheme val="minor"/>
      </rPr>
      <t>(ex. 65798)</t>
    </r>
  </si>
  <si>
    <r>
      <t xml:space="preserve">Contribution prévue de l'organisation responsable 
</t>
    </r>
    <r>
      <rPr>
        <sz val="8"/>
        <rFont val="Calibri"/>
        <family val="2"/>
        <scheme val="minor"/>
      </rPr>
      <t>(y inclus l'éventuelle garantie de déficit)</t>
    </r>
  </si>
  <si>
    <r>
      <t>Contributi</t>
    </r>
    <r>
      <rPr>
        <sz val="11"/>
        <rFont val="Calibri"/>
        <family val="2"/>
        <scheme val="minor"/>
      </rPr>
      <t xml:space="preserve">on effective de  l'organisation responsable
</t>
    </r>
    <r>
      <rPr>
        <sz val="8"/>
        <rFont val="Calibri"/>
        <family val="2"/>
        <scheme val="minor"/>
      </rPr>
      <t>(y inclus l'éventuelle garantie de déficit)</t>
    </r>
  </si>
  <si>
    <r>
      <t>Nombre total effectif de jours de camps
(</t>
    </r>
    <r>
      <rPr>
        <sz val="8"/>
        <rFont val="Calibri"/>
        <family val="2"/>
        <scheme val="minor"/>
      </rPr>
      <t xml:space="preserve">Exemple: le camp du 20 au 25 octobre dure 6 jours)  </t>
    </r>
  </si>
  <si>
    <t>De ce total, nombre prévu d’enfants et de jeunes de la Principauté de Liechtenstein</t>
  </si>
  <si>
    <t>De ce total, nombre effectif d’enfants et de jeunes de la Principauté de Liechtenstein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</si>
</sst>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22"/>
      <color theme="1"/>
      <name val="Calibri"/>
      <family val="2"/>
      <scheme val="minor"/>
    </font>
    <font>
      <sz val="22"/>
      <color theme="1"/>
      <name val="Calibri"/>
      <family val="2"/>
      <scheme val="minor"/>
    </font>
    <font>
      <b/>
      <sz val="11"/>
      <color theme="0"/>
      <name val="Calibri"/>
      <family val="2"/>
      <scheme val="minor"/>
    </font>
    <font>
      <b/>
      <sz val="12"/>
      <color theme="1"/>
      <name val="Calibri"/>
      <family val="2"/>
      <scheme val="minor"/>
    </font>
    <font>
      <sz val="14"/>
      <color theme="1"/>
      <name val="Calibri"/>
      <family val="2"/>
      <scheme val="minor"/>
    </font>
    <font>
      <sz val="10"/>
      <color theme="1"/>
      <name val="Calibri"/>
      <family val="2"/>
      <scheme val="minor"/>
    </font>
    <font>
      <b/>
      <sz val="10"/>
      <color theme="1"/>
      <name val="Calibri"/>
      <family val="2"/>
      <scheme val="minor"/>
    </font>
    <font>
      <sz val="11"/>
      <name val="Calibri"/>
      <family val="2"/>
      <scheme val="minor"/>
    </font>
    <font>
      <sz val="8"/>
      <name val="Calibri"/>
      <family val="2"/>
      <scheme val="minor"/>
    </font>
    <font>
      <b/>
      <sz val="14"/>
      <color rgb="FF000000"/>
      <name val="Calibri"/>
      <family val="2"/>
    </font>
    <font>
      <sz val="14"/>
      <color theme="1"/>
      <name val="Calibri"/>
      <family val="2"/>
    </font>
    <font>
      <b/>
      <sz val="1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1" tint="0.34998626667073579"/>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4"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xf>
    <xf numFmtId="0" fontId="9" fillId="14" borderId="1" xfId="0" applyFont="1" applyFill="1" applyBorder="1" applyAlignment="1">
      <alignment horizontal="center" vertical="center" wrapText="1"/>
    </xf>
    <xf numFmtId="1" fontId="9" fillId="0" borderId="1" xfId="0" quotePrefix="1" applyNumberFormat="1" applyFont="1" applyBorder="1" applyAlignment="1">
      <alignment horizontal="center" vertical="center"/>
    </xf>
    <xf numFmtId="0" fontId="9" fillId="15" borderId="1" xfId="0" applyFont="1" applyFill="1" applyBorder="1" applyAlignment="1">
      <alignment horizontal="center" vertical="center"/>
    </xf>
    <xf numFmtId="4" fontId="0" fillId="0" borderId="1" xfId="0" applyNumberFormat="1" applyFont="1" applyBorder="1" applyAlignment="1">
      <alignment horizontal="center"/>
    </xf>
    <xf numFmtId="3" fontId="0" fillId="0" borderId="1" xfId="0" applyNumberFormat="1" applyBorder="1" applyAlignment="1">
      <alignment horizontal="center"/>
    </xf>
    <xf numFmtId="0" fontId="0" fillId="0" borderId="1" xfId="0" applyBorder="1" applyAlignment="1">
      <alignment horizontal="center"/>
    </xf>
    <xf numFmtId="0" fontId="9" fillId="14" borderId="1" xfId="0" applyFont="1" applyFill="1" applyBorder="1" applyAlignment="1">
      <alignment horizontal="center" vertical="center"/>
    </xf>
    <xf numFmtId="0" fontId="10" fillId="14" borderId="1" xfId="0" applyFont="1" applyFill="1" applyBorder="1" applyAlignment="1">
      <alignment horizontal="center" vertical="center"/>
    </xf>
    <xf numFmtId="0" fontId="0" fillId="0" borderId="0" xfId="0" applyBorder="1" applyAlignment="1">
      <alignment horizontal="center"/>
    </xf>
    <xf numFmtId="0" fontId="0" fillId="0" borderId="8" xfId="0" applyBorder="1" applyAlignment="1">
      <alignment horizont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center" vertical="center" wrapText="1"/>
    </xf>
    <xf numFmtId="0" fontId="0" fillId="0" borderId="0" xfId="0" applyFill="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Fill="1" applyAlignment="1" applyProtection="1">
      <alignment horizontal="center" vertical="center"/>
    </xf>
    <xf numFmtId="0" fontId="0" fillId="0" borderId="0" xfId="0" applyFont="1" applyAlignment="1" applyProtection="1">
      <alignment vertical="center" wrapText="1"/>
    </xf>
    <xf numFmtId="0" fontId="0" fillId="0" borderId="0" xfId="0" applyFont="1" applyAlignment="1" applyProtection="1">
      <alignment vertical="center"/>
    </xf>
    <xf numFmtId="0" fontId="0" fillId="0" borderId="0" xfId="0" applyFont="1" applyAlignment="1" applyProtection="1"/>
    <xf numFmtId="0" fontId="3" fillId="0" borderId="0" xfId="0" applyFont="1" applyFill="1" applyAlignment="1" applyProtection="1">
      <alignment horizontal="left" vertical="center"/>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Alignment="1" applyProtection="1">
      <alignment horizontal="left" wrapText="1"/>
    </xf>
    <xf numFmtId="0" fontId="0" fillId="0" borderId="0" xfId="0" applyAlignment="1" applyProtection="1">
      <alignment horizontal="center" wrapText="1"/>
    </xf>
    <xf numFmtId="0" fontId="0" fillId="0" borderId="0" xfId="0" applyAlignment="1" applyProtection="1">
      <alignment horizontal="center"/>
    </xf>
    <xf numFmtId="0" fontId="0" fillId="0" borderId="0" xfId="0" applyAlignment="1" applyProtection="1">
      <alignment horizontal="left"/>
    </xf>
    <xf numFmtId="0" fontId="0" fillId="0" borderId="6" xfId="0" applyBorder="1" applyAlignment="1" applyProtection="1">
      <alignment horizontal="center" vertical="center" wrapText="1"/>
    </xf>
    <xf numFmtId="4" fontId="0" fillId="3" borderId="3" xfId="0" applyNumberFormat="1" applyFont="1" applyFill="1" applyBorder="1" applyAlignment="1" applyProtection="1">
      <alignment horizontal="center" vertical="center"/>
      <protection locked="0"/>
    </xf>
    <xf numFmtId="4" fontId="6" fillId="10" borderId="3" xfId="0" applyNumberFormat="1" applyFont="1" applyFill="1" applyBorder="1" applyAlignment="1" applyProtection="1">
      <alignment horizontal="center" vertical="center"/>
    </xf>
    <xf numFmtId="4" fontId="0" fillId="9" borderId="3" xfId="0" applyNumberFormat="1" applyFill="1" applyBorder="1" applyAlignment="1" applyProtection="1">
      <alignment horizontal="center" vertical="center"/>
    </xf>
    <xf numFmtId="4" fontId="0" fillId="13" borderId="3" xfId="0" applyNumberFormat="1" applyFill="1" applyBorder="1" applyAlignment="1" applyProtection="1">
      <alignment horizontal="center" vertical="center"/>
    </xf>
    <xf numFmtId="4" fontId="0" fillId="3" borderId="3" xfId="0" applyNumberFormat="1" applyFont="1" applyFill="1" applyBorder="1" applyAlignment="1" applyProtection="1">
      <alignment horizontal="center" vertical="center"/>
    </xf>
    <xf numFmtId="1" fontId="0" fillId="0" borderId="1" xfId="0" applyNumberFormat="1" applyBorder="1" applyAlignment="1">
      <alignment horizontal="center"/>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1" fontId="0" fillId="0" borderId="7" xfId="0" applyNumberFormat="1" applyBorder="1" applyAlignment="1">
      <alignment horizontal="center"/>
    </xf>
    <xf numFmtId="164" fontId="0" fillId="0" borderId="1" xfId="0" applyNumberFormat="1" applyFont="1" applyBorder="1" applyAlignment="1">
      <alignment horizontal="center"/>
    </xf>
    <xf numFmtId="164" fontId="0" fillId="0" borderId="0" xfId="0" applyNumberFormat="1"/>
    <xf numFmtId="0" fontId="0" fillId="2" borderId="1" xfId="0" applyFill="1" applyBorder="1" applyAlignment="1">
      <alignment horizontal="left" vertical="center" wrapText="1"/>
    </xf>
    <xf numFmtId="0" fontId="11" fillId="2"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0" fillId="12" borderId="1" xfId="0" applyFill="1" applyBorder="1" applyAlignment="1">
      <alignment horizontal="left" vertical="center" wrapText="1"/>
    </xf>
    <xf numFmtId="0" fontId="6" fillId="7" borderId="1" xfId="0" applyFont="1" applyFill="1" applyBorder="1" applyAlignment="1">
      <alignment horizontal="left" vertical="center" wrapText="1"/>
    </xf>
    <xf numFmtId="0" fontId="11" fillId="0" borderId="0" xfId="0" applyFont="1" applyAlignment="1" applyProtection="1">
      <alignment horizontal="left" vertical="center" wrapText="1"/>
    </xf>
    <xf numFmtId="0" fontId="11" fillId="0" borderId="0" xfId="0" applyFont="1" applyAlignment="1" applyProtection="1">
      <alignment horizontal="center" vertical="center" wrapText="1"/>
    </xf>
    <xf numFmtId="0" fontId="0" fillId="0" borderId="0" xfId="0" applyBorder="1" applyAlignment="1" applyProtection="1">
      <alignment horizontal="left" vertical="center"/>
    </xf>
    <xf numFmtId="4" fontId="0" fillId="5" borderId="1" xfId="0" applyNumberFormat="1" applyFill="1" applyBorder="1" applyAlignment="1" applyProtection="1">
      <alignment horizontal="center" vertical="center"/>
    </xf>
    <xf numFmtId="4" fontId="6" fillId="11" borderId="1" xfId="0" applyNumberFormat="1" applyFont="1" applyFill="1" applyBorder="1" applyAlignment="1" applyProtection="1">
      <alignment horizontal="center" vertical="center"/>
    </xf>
    <xf numFmtId="4" fontId="0" fillId="5" borderId="1" xfId="0" applyNumberFormat="1" applyFont="1" applyFill="1" applyBorder="1" applyAlignment="1" applyProtection="1">
      <alignment horizontal="center" vertical="center"/>
      <protection locked="0"/>
    </xf>
    <xf numFmtId="1" fontId="0" fillId="5" borderId="1"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0" fontId="0" fillId="2" borderId="1" xfId="0" applyFont="1" applyFill="1" applyBorder="1" applyAlignment="1">
      <alignment horizontal="left" vertical="center" wrapText="1"/>
    </xf>
    <xf numFmtId="0" fontId="11" fillId="0" borderId="0" xfId="0" applyFont="1" applyFill="1" applyAlignment="1" applyProtection="1">
      <alignment horizontal="left" vertical="center" wrapText="1"/>
    </xf>
    <xf numFmtId="0" fontId="11" fillId="0" borderId="0" xfId="0" applyFont="1" applyFill="1" applyAlignment="1" applyProtection="1">
      <alignment horizontal="center" vertical="center" wrapText="1"/>
    </xf>
    <xf numFmtId="1" fontId="11" fillId="3" borderId="3" xfId="0" applyNumberFormat="1" applyFont="1" applyFill="1" applyBorder="1" applyAlignment="1" applyProtection="1">
      <alignment horizontal="center" vertical="center"/>
      <protection locked="0"/>
    </xf>
    <xf numFmtId="0" fontId="11" fillId="0" borderId="0" xfId="0" applyFont="1" applyAlignment="1" applyProtection="1">
      <alignment vertical="center" wrapText="1"/>
    </xf>
    <xf numFmtId="0" fontId="11" fillId="2" borderId="1" xfId="0" applyFont="1" applyFill="1" applyBorder="1" applyAlignment="1" applyProtection="1">
      <alignment horizontal="left" vertical="center" wrapText="1"/>
    </xf>
    <xf numFmtId="0" fontId="15" fillId="2" borderId="1" xfId="0" applyFont="1" applyFill="1" applyBorder="1" applyAlignment="1">
      <alignment horizontal="left" vertical="center" wrapText="1"/>
    </xf>
    <xf numFmtId="0" fontId="11" fillId="0" borderId="0" xfId="0" applyFont="1" applyFill="1" applyBorder="1" applyAlignment="1" applyProtection="1">
      <alignment horizontal="left" vertical="center" wrapText="1"/>
    </xf>
    <xf numFmtId="1"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lignment horizontal="left" vertical="center" wrapText="1"/>
    </xf>
    <xf numFmtId="1" fontId="0" fillId="0" borderId="0" xfId="0" applyNumberFormat="1"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protection locked="0"/>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0" fillId="6" borderId="2"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3"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1" fillId="0" borderId="5"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vertical="center" wrapText="1"/>
      <protection locked="0"/>
    </xf>
    <xf numFmtId="0" fontId="0" fillId="6" borderId="1" xfId="0" applyFill="1" applyBorder="1" applyAlignment="1" applyProtection="1">
      <alignment vertical="center"/>
      <protection locked="0"/>
    </xf>
    <xf numFmtId="0" fontId="0" fillId="0" borderId="0"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9" fillId="14" borderId="2" xfId="0" applyFont="1" applyFill="1" applyBorder="1" applyAlignment="1">
      <alignment horizontal="center" vertical="center"/>
    </xf>
    <xf numFmtId="0" fontId="9" fillId="14" borderId="3" xfId="0" applyFont="1" applyFill="1" applyBorder="1" applyAlignment="1">
      <alignment horizontal="center" vertical="center"/>
    </xf>
    <xf numFmtId="0" fontId="10" fillId="14" borderId="2" xfId="0" applyFont="1" applyFill="1" applyBorder="1" applyAlignment="1">
      <alignment horizontal="center" vertical="center"/>
    </xf>
    <xf numFmtId="0" fontId="10" fillId="14" borderId="3" xfId="0" applyFont="1" applyFill="1" applyBorder="1" applyAlignment="1">
      <alignment horizontal="center" vertical="center"/>
    </xf>
  </cellXfs>
  <cellStyles count="1">
    <cellStyle name="Standard" xfId="0" builtinId="0"/>
  </cellStyles>
  <dxfs count="4">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
  <sheetViews>
    <sheetView showGridLines="0" tabSelected="1" view="pageBreakPreview" topLeftCell="A73" zoomScale="60" zoomScaleNormal="100" workbookViewId="0">
      <selection activeCell="B25" sqref="B25"/>
    </sheetView>
  </sheetViews>
  <sheetFormatPr baseColWidth="10" defaultRowHeight="15" x14ac:dyDescent="0.25"/>
  <cols>
    <col min="1" max="1" width="35.5703125" style="1" customWidth="1"/>
    <col min="2" max="2" width="31" style="2" customWidth="1"/>
    <col min="3" max="3" width="1" style="1" customWidth="1"/>
    <col min="4" max="4" width="35.5703125" style="2" customWidth="1"/>
    <col min="5" max="5" width="30" style="8" customWidth="1"/>
  </cols>
  <sheetData>
    <row r="1" spans="1:5" s="6" customFormat="1" ht="28.5" x14ac:dyDescent="0.25">
      <c r="A1" s="84" t="s">
        <v>39</v>
      </c>
      <c r="B1" s="84"/>
      <c r="C1" s="85"/>
      <c r="D1" s="85"/>
      <c r="E1" s="85"/>
    </row>
    <row r="2" spans="1:5" s="4" customFormat="1" x14ac:dyDescent="0.25">
      <c r="A2" s="3"/>
      <c r="B2" s="5"/>
      <c r="C2" s="3"/>
      <c r="D2" s="5"/>
      <c r="E2" s="7"/>
    </row>
    <row r="3" spans="1:5" s="19" customFormat="1" ht="87" customHeight="1" x14ac:dyDescent="0.25">
      <c r="A3" s="86" t="s">
        <v>16</v>
      </c>
      <c r="B3" s="87"/>
      <c r="C3" s="88"/>
      <c r="D3" s="88"/>
      <c r="E3" s="89"/>
    </row>
    <row r="4" spans="1:5" s="19" customFormat="1" ht="5.0999999999999996" customHeight="1" x14ac:dyDescent="0.25">
      <c r="A4" s="20"/>
      <c r="B4" s="21"/>
      <c r="C4" s="20"/>
      <c r="D4" s="21"/>
      <c r="E4" s="22"/>
    </row>
    <row r="5" spans="1:5" s="19" customFormat="1" ht="27" customHeight="1" x14ac:dyDescent="0.25">
      <c r="A5" s="75" t="s">
        <v>66</v>
      </c>
      <c r="B5" s="94"/>
      <c r="C5" s="95"/>
      <c r="D5" s="95"/>
      <c r="E5" s="96"/>
    </row>
    <row r="6" spans="1:5" s="25" customFormat="1" ht="6" customHeight="1" x14ac:dyDescent="0.25">
      <c r="A6" s="23"/>
      <c r="B6" s="24"/>
      <c r="C6" s="23"/>
      <c r="D6" s="23"/>
      <c r="E6" s="24"/>
    </row>
    <row r="7" spans="1:5" s="19" customFormat="1" ht="27.75" customHeight="1" x14ac:dyDescent="0.25">
      <c r="A7" s="69" t="s">
        <v>60</v>
      </c>
      <c r="B7" s="94"/>
      <c r="C7" s="97"/>
      <c r="D7" s="97"/>
      <c r="E7" s="98"/>
    </row>
    <row r="8" spans="1:5" s="25" customFormat="1" ht="12.75" customHeight="1" x14ac:dyDescent="0.25">
      <c r="A8" s="23"/>
      <c r="B8" s="24"/>
      <c r="C8" s="99"/>
      <c r="D8" s="23"/>
      <c r="E8" s="24"/>
    </row>
    <row r="9" spans="1:5" s="25" customFormat="1" ht="12.75" customHeight="1" x14ac:dyDescent="0.25">
      <c r="A9" s="64"/>
      <c r="B9" s="66"/>
      <c r="C9" s="100"/>
      <c r="D9" s="64"/>
      <c r="E9" s="66"/>
    </row>
    <row r="10" spans="1:5" s="25" customFormat="1" ht="12.75" customHeight="1" x14ac:dyDescent="0.25">
      <c r="A10" s="64"/>
      <c r="B10" s="66"/>
      <c r="C10" s="100"/>
      <c r="D10" s="64"/>
      <c r="E10" s="66"/>
    </row>
    <row r="11" spans="1:5" s="25" customFormat="1" ht="12.75" customHeight="1" x14ac:dyDescent="0.25">
      <c r="A11" s="64"/>
      <c r="B11" s="66"/>
      <c r="C11" s="100"/>
      <c r="D11" s="64"/>
      <c r="E11" s="66"/>
    </row>
    <row r="12" spans="1:5" s="19" customFormat="1" ht="39.75" customHeight="1" x14ac:dyDescent="0.25">
      <c r="A12" s="92" t="s">
        <v>0</v>
      </c>
      <c r="B12" s="93"/>
      <c r="C12" s="100"/>
      <c r="D12" s="90" t="s">
        <v>17</v>
      </c>
      <c r="E12" s="91"/>
    </row>
    <row r="13" spans="1:5" s="109" customFormat="1" ht="11.25" customHeight="1" x14ac:dyDescent="0.25">
      <c r="A13" s="108"/>
    </row>
    <row r="14" spans="1:5" s="19" customFormat="1" ht="18" customHeight="1" x14ac:dyDescent="0.25">
      <c r="A14" s="101" t="s">
        <v>55</v>
      </c>
      <c r="B14" s="102"/>
      <c r="C14" s="102"/>
      <c r="D14" s="102"/>
      <c r="E14" s="103"/>
    </row>
    <row r="15" spans="1:5" s="25" customFormat="1" ht="5.0999999999999996" customHeight="1" x14ac:dyDescent="0.25">
      <c r="A15" s="70"/>
      <c r="B15" s="71"/>
      <c r="C15" s="104"/>
      <c r="D15" s="71"/>
      <c r="E15" s="29"/>
    </row>
    <row r="16" spans="1:5" s="19" customFormat="1" ht="57" customHeight="1" x14ac:dyDescent="0.25">
      <c r="A16" s="53" t="s">
        <v>61</v>
      </c>
      <c r="B16" s="72"/>
      <c r="C16" s="105"/>
      <c r="D16" s="53" t="s">
        <v>69</v>
      </c>
      <c r="E16" s="63"/>
    </row>
    <row r="17" spans="1:5" s="19" customFormat="1" ht="3.75" hidden="1" customHeight="1" x14ac:dyDescent="0.25">
      <c r="A17" s="57"/>
      <c r="B17" s="73"/>
      <c r="C17" s="105"/>
      <c r="D17" s="58"/>
      <c r="E17" s="31"/>
    </row>
    <row r="18" spans="1:5" s="19" customFormat="1" ht="4.5" customHeight="1" x14ac:dyDescent="0.25">
      <c r="A18" s="57"/>
      <c r="B18" s="73"/>
      <c r="C18" s="105"/>
      <c r="D18" s="58"/>
      <c r="E18" s="31"/>
    </row>
    <row r="19" spans="1:5" s="19" customFormat="1" ht="55.5" customHeight="1" x14ac:dyDescent="0.25">
      <c r="A19" s="53" t="s">
        <v>49</v>
      </c>
      <c r="B19" s="72"/>
      <c r="C19" s="105"/>
      <c r="D19" s="53" t="s">
        <v>50</v>
      </c>
      <c r="E19" s="63"/>
    </row>
    <row r="20" spans="1:5" s="19" customFormat="1" ht="4.5" customHeight="1" x14ac:dyDescent="0.25">
      <c r="A20" s="57"/>
      <c r="B20" s="73"/>
      <c r="C20" s="105"/>
      <c r="D20" s="58"/>
      <c r="E20" s="31"/>
    </row>
    <row r="21" spans="1:5" s="19" customFormat="1" ht="33" customHeight="1" x14ac:dyDescent="0.25">
      <c r="A21" s="53" t="s">
        <v>62</v>
      </c>
      <c r="B21" s="72"/>
      <c r="C21" s="105"/>
      <c r="D21" s="53" t="s">
        <v>63</v>
      </c>
      <c r="E21" s="63"/>
    </row>
    <row r="22" spans="1:5" s="19" customFormat="1" ht="5.0999999999999996" customHeight="1" x14ac:dyDescent="0.25">
      <c r="A22" s="57"/>
      <c r="B22" s="73"/>
      <c r="C22" s="105"/>
      <c r="D22" s="58"/>
      <c r="E22" s="31"/>
    </row>
    <row r="23" spans="1:5" s="19" customFormat="1" ht="45" x14ac:dyDescent="0.25">
      <c r="A23" s="74" t="s">
        <v>18</v>
      </c>
      <c r="B23" s="72"/>
      <c r="C23" s="105"/>
      <c r="D23" s="53" t="s">
        <v>19</v>
      </c>
      <c r="E23" s="63"/>
    </row>
    <row r="24" spans="1:5" s="19" customFormat="1" ht="6" customHeight="1" x14ac:dyDescent="0.25">
      <c r="A24" s="76"/>
      <c r="B24" s="77"/>
      <c r="C24" s="105"/>
      <c r="D24" s="78"/>
      <c r="E24" s="79"/>
    </row>
    <row r="25" spans="1:5" s="19" customFormat="1" ht="45" x14ac:dyDescent="0.25">
      <c r="A25" s="74" t="s">
        <v>70</v>
      </c>
      <c r="B25" s="80"/>
      <c r="C25" s="105"/>
      <c r="D25" s="74" t="s">
        <v>71</v>
      </c>
      <c r="E25" s="63"/>
    </row>
    <row r="26" spans="1:5" s="19" customFormat="1" ht="5.0999999999999996" customHeight="1" x14ac:dyDescent="0.25">
      <c r="A26" s="57"/>
      <c r="B26" s="73"/>
      <c r="C26" s="105"/>
      <c r="D26" s="58"/>
      <c r="E26" s="31"/>
    </row>
    <row r="27" spans="1:5" s="19" customFormat="1" ht="5.0999999999999996" customHeight="1" x14ac:dyDescent="0.25">
      <c r="A27" s="57"/>
      <c r="B27" s="73"/>
      <c r="C27" s="105"/>
      <c r="D27" s="58"/>
      <c r="E27" s="31"/>
    </row>
    <row r="28" spans="1:5" s="19" customFormat="1" ht="34.5" customHeight="1" x14ac:dyDescent="0.25">
      <c r="A28" s="53" t="s">
        <v>64</v>
      </c>
      <c r="B28" s="72"/>
      <c r="C28" s="105"/>
      <c r="D28" s="53" t="s">
        <v>65</v>
      </c>
      <c r="E28" s="63"/>
    </row>
    <row r="29" spans="1:5" s="39" customFormat="1" x14ac:dyDescent="0.25">
      <c r="A29" s="36"/>
      <c r="B29" s="37"/>
      <c r="C29" s="26"/>
      <c r="D29" s="37"/>
      <c r="E29" s="38"/>
    </row>
    <row r="30" spans="1:5" s="19" customFormat="1" ht="18" customHeight="1" x14ac:dyDescent="0.25">
      <c r="A30" s="101" t="s">
        <v>20</v>
      </c>
      <c r="B30" s="102"/>
      <c r="C30" s="102"/>
      <c r="D30" s="102"/>
      <c r="E30" s="103"/>
    </row>
    <row r="31" spans="1:5" s="19" customFormat="1" ht="5.0999999999999996" customHeight="1" x14ac:dyDescent="0.25">
      <c r="A31" s="26"/>
      <c r="B31" s="27"/>
      <c r="C31" s="106"/>
      <c r="D31" s="27"/>
      <c r="E31" s="28"/>
    </row>
    <row r="32" spans="1:5" s="19" customFormat="1" ht="39.6" customHeight="1" x14ac:dyDescent="0.25">
      <c r="A32" s="52" t="s">
        <v>45</v>
      </c>
      <c r="B32" s="41"/>
      <c r="C32" s="107"/>
      <c r="D32" s="52" t="s">
        <v>47</v>
      </c>
      <c r="E32" s="62"/>
    </row>
    <row r="33" spans="1:5" s="19" customFormat="1" ht="5.0999999999999996" customHeight="1" x14ac:dyDescent="0.25">
      <c r="A33" s="26"/>
      <c r="B33" s="30"/>
      <c r="C33" s="107"/>
      <c r="D33" s="27"/>
      <c r="E33" s="32"/>
    </row>
    <row r="34" spans="1:5" s="19" customFormat="1" ht="30.75" customHeight="1" x14ac:dyDescent="0.25">
      <c r="A34" s="52" t="s">
        <v>46</v>
      </c>
      <c r="B34" s="41"/>
      <c r="C34" s="107"/>
      <c r="D34" s="52" t="s">
        <v>48</v>
      </c>
      <c r="E34" s="62"/>
    </row>
    <row r="35" spans="1:5" s="19" customFormat="1" ht="5.0999999999999996" customHeight="1" x14ac:dyDescent="0.25">
      <c r="A35" s="26"/>
      <c r="B35" s="30"/>
      <c r="C35" s="107"/>
      <c r="D35" s="27"/>
      <c r="E35" s="32"/>
    </row>
    <row r="36" spans="1:5" s="19" customFormat="1" ht="39.6" customHeight="1" x14ac:dyDescent="0.25">
      <c r="A36" s="52" t="s">
        <v>59</v>
      </c>
      <c r="B36" s="41"/>
      <c r="C36" s="107"/>
      <c r="D36" s="52" t="s">
        <v>42</v>
      </c>
      <c r="E36" s="62"/>
    </row>
    <row r="37" spans="1:5" s="19" customFormat="1" ht="5.0999999999999996" customHeight="1" x14ac:dyDescent="0.25">
      <c r="A37" s="57"/>
      <c r="B37" s="30"/>
      <c r="C37" s="107"/>
      <c r="D37" s="58"/>
      <c r="E37" s="32"/>
    </row>
    <row r="38" spans="1:5" s="19" customFormat="1" ht="34.5" customHeight="1" x14ac:dyDescent="0.25">
      <c r="A38" s="53" t="s">
        <v>21</v>
      </c>
      <c r="B38" s="41"/>
      <c r="C38" s="107"/>
      <c r="D38" s="53" t="s">
        <v>26</v>
      </c>
      <c r="E38" s="62"/>
    </row>
    <row r="39" spans="1:5" s="19" customFormat="1" ht="5.0999999999999996" customHeight="1" x14ac:dyDescent="0.25">
      <c r="A39" s="57"/>
      <c r="B39" s="30"/>
      <c r="C39" s="107"/>
      <c r="D39" s="58"/>
      <c r="E39" s="32"/>
    </row>
    <row r="40" spans="1:5" s="19" customFormat="1" ht="30" customHeight="1" x14ac:dyDescent="0.25">
      <c r="A40" s="53" t="s">
        <v>22</v>
      </c>
      <c r="B40" s="41"/>
      <c r="C40" s="107"/>
      <c r="D40" s="53" t="s">
        <v>25</v>
      </c>
      <c r="E40" s="62"/>
    </row>
    <row r="41" spans="1:5" s="19" customFormat="1" ht="5.0999999999999996" customHeight="1" x14ac:dyDescent="0.25">
      <c r="A41" s="26"/>
      <c r="B41" s="30"/>
      <c r="C41" s="107"/>
      <c r="D41" s="27"/>
      <c r="E41" s="32"/>
    </row>
    <row r="42" spans="1:5" s="19" customFormat="1" ht="32.25" customHeight="1" x14ac:dyDescent="0.25">
      <c r="A42" s="52" t="s">
        <v>43</v>
      </c>
      <c r="B42" s="41"/>
      <c r="C42" s="107"/>
      <c r="D42" s="52" t="s">
        <v>44</v>
      </c>
      <c r="E42" s="62"/>
    </row>
    <row r="43" spans="1:5" s="19" customFormat="1" ht="5.0999999999999996" customHeight="1" x14ac:dyDescent="0.25">
      <c r="A43" s="20"/>
      <c r="B43" s="21"/>
      <c r="C43" s="107"/>
      <c r="D43" s="21"/>
      <c r="E43" s="22"/>
    </row>
    <row r="44" spans="1:5" s="19" customFormat="1" ht="39.6" customHeight="1" x14ac:dyDescent="0.25">
      <c r="A44" s="54" t="s">
        <v>23</v>
      </c>
      <c r="B44" s="42">
        <f>SUM(B30:B42)</f>
        <v>0</v>
      </c>
      <c r="C44" s="107"/>
      <c r="D44" s="54" t="s">
        <v>24</v>
      </c>
      <c r="E44" s="61">
        <f>SUM(E30:E42)</f>
        <v>0</v>
      </c>
    </row>
    <row r="45" spans="1:5" s="19" customFormat="1" ht="5.0999999999999996" customHeight="1" x14ac:dyDescent="0.25">
      <c r="A45" s="20"/>
      <c r="B45" s="21"/>
      <c r="C45" s="107"/>
      <c r="D45" s="21"/>
      <c r="E45" s="22"/>
    </row>
    <row r="46" spans="1:5" s="48" customFormat="1" ht="11.25" customHeight="1" x14ac:dyDescent="0.25">
      <c r="A46" s="47"/>
    </row>
    <row r="47" spans="1:5" s="65" customFormat="1" ht="11.25" customHeight="1" x14ac:dyDescent="0.25">
      <c r="A47" s="64"/>
    </row>
    <row r="48" spans="1:5" s="65" customFormat="1" ht="11.25" customHeight="1" x14ac:dyDescent="0.25">
      <c r="A48" s="64"/>
    </row>
    <row r="49" spans="1:1" s="65" customFormat="1" ht="11.25" customHeight="1" x14ac:dyDescent="0.25">
      <c r="A49" s="64"/>
    </row>
    <row r="50" spans="1:1" s="65" customFormat="1" ht="11.25" customHeight="1" x14ac:dyDescent="0.25">
      <c r="A50" s="64"/>
    </row>
    <row r="51" spans="1:1" s="65" customFormat="1" ht="11.25" customHeight="1" x14ac:dyDescent="0.25">
      <c r="A51" s="64"/>
    </row>
    <row r="52" spans="1:1" s="65" customFormat="1" ht="11.25" customHeight="1" x14ac:dyDescent="0.25">
      <c r="A52" s="64"/>
    </row>
    <row r="53" spans="1:1" s="65" customFormat="1" ht="11.25" customHeight="1" x14ac:dyDescent="0.25">
      <c r="A53" s="64"/>
    </row>
    <row r="54" spans="1:1" s="65" customFormat="1" ht="11.25" customHeight="1" x14ac:dyDescent="0.25">
      <c r="A54" s="64"/>
    </row>
    <row r="55" spans="1:1" s="65" customFormat="1" ht="11.25" customHeight="1" x14ac:dyDescent="0.25">
      <c r="A55" s="64"/>
    </row>
    <row r="56" spans="1:1" s="65" customFormat="1" ht="11.25" customHeight="1" x14ac:dyDescent="0.25">
      <c r="A56" s="64"/>
    </row>
    <row r="57" spans="1:1" s="65" customFormat="1" ht="11.25" customHeight="1" x14ac:dyDescent="0.25">
      <c r="A57" s="64"/>
    </row>
    <row r="58" spans="1:1" s="65" customFormat="1" ht="11.25" customHeight="1" x14ac:dyDescent="0.25">
      <c r="A58" s="64"/>
    </row>
    <row r="59" spans="1:1" s="65" customFormat="1" ht="11.25" customHeight="1" x14ac:dyDescent="0.25">
      <c r="A59" s="64"/>
    </row>
    <row r="60" spans="1:1" s="65" customFormat="1" ht="11.25" customHeight="1" x14ac:dyDescent="0.25">
      <c r="A60" s="64"/>
    </row>
    <row r="61" spans="1:1" s="65" customFormat="1" ht="11.25" customHeight="1" x14ac:dyDescent="0.25">
      <c r="A61" s="64"/>
    </row>
    <row r="62" spans="1:1" s="65" customFormat="1" ht="11.25" customHeight="1" x14ac:dyDescent="0.25">
      <c r="A62" s="64"/>
    </row>
    <row r="63" spans="1:1" s="65" customFormat="1" ht="11.25" customHeight="1" x14ac:dyDescent="0.25">
      <c r="A63" s="64"/>
    </row>
    <row r="64" spans="1:1" s="65" customFormat="1" ht="11.25" customHeight="1" x14ac:dyDescent="0.25">
      <c r="A64" s="64"/>
    </row>
    <row r="65" spans="1:6" s="65" customFormat="1" ht="11.25" customHeight="1" x14ac:dyDescent="0.25">
      <c r="A65" s="64"/>
    </row>
    <row r="66" spans="1:6" s="68" customFormat="1" ht="11.25" customHeight="1" x14ac:dyDescent="0.25">
      <c r="A66" s="67"/>
    </row>
    <row r="67" spans="1:6" s="68" customFormat="1" ht="11.25" customHeight="1" x14ac:dyDescent="0.25">
      <c r="A67" s="67"/>
    </row>
    <row r="68" spans="1:6" s="68" customFormat="1" ht="11.25" customHeight="1" x14ac:dyDescent="0.25">
      <c r="A68" s="67"/>
    </row>
    <row r="69" spans="1:6" s="68" customFormat="1" ht="11.25" customHeight="1" x14ac:dyDescent="0.25">
      <c r="A69" s="67"/>
    </row>
    <row r="70" spans="1:6" s="33" customFormat="1" ht="18.75" customHeight="1" x14ac:dyDescent="0.25">
      <c r="A70" s="81" t="s">
        <v>27</v>
      </c>
      <c r="B70" s="82"/>
      <c r="C70" s="82"/>
      <c r="D70" s="82"/>
      <c r="E70" s="83"/>
    </row>
    <row r="71" spans="1:6" s="19" customFormat="1" ht="5.0999999999999996" customHeight="1" x14ac:dyDescent="0.25">
      <c r="A71" s="20"/>
      <c r="B71" s="21"/>
      <c r="C71" s="20"/>
      <c r="D71" s="21"/>
      <c r="E71" s="22"/>
    </row>
    <row r="72" spans="1:6" s="19" customFormat="1" ht="49.5" customHeight="1" x14ac:dyDescent="0.25">
      <c r="A72" s="52" t="s">
        <v>28</v>
      </c>
      <c r="B72" s="110"/>
      <c r="C72" s="111"/>
      <c r="D72" s="111"/>
      <c r="E72" s="111"/>
    </row>
    <row r="73" spans="1:6" s="109" customFormat="1" ht="11.25" customHeight="1" x14ac:dyDescent="0.25">
      <c r="A73" s="108"/>
    </row>
    <row r="74" spans="1:6" s="33" customFormat="1" ht="18.75" x14ac:dyDescent="0.25">
      <c r="A74" s="116" t="s">
        <v>29</v>
      </c>
      <c r="B74" s="116"/>
      <c r="C74" s="116"/>
      <c r="D74" s="116"/>
      <c r="E74" s="116"/>
    </row>
    <row r="75" spans="1:6" s="19" customFormat="1" ht="5.0999999999999996" customHeight="1" x14ac:dyDescent="0.25">
      <c r="A75" s="20"/>
      <c r="B75" s="21"/>
      <c r="C75" s="34"/>
      <c r="D75" s="21"/>
      <c r="E75" s="22"/>
    </row>
    <row r="76" spans="1:6" s="19" customFormat="1" ht="44.25" customHeight="1" x14ac:dyDescent="0.25">
      <c r="A76" s="53" t="s">
        <v>67</v>
      </c>
      <c r="B76" s="41"/>
      <c r="C76" s="35"/>
      <c r="D76" s="53" t="s">
        <v>68</v>
      </c>
      <c r="E76" s="62"/>
    </row>
    <row r="77" spans="1:6" s="19" customFormat="1" ht="5.0999999999999996" customHeight="1" x14ac:dyDescent="0.25">
      <c r="A77" s="26"/>
      <c r="B77" s="27"/>
      <c r="C77" s="113"/>
      <c r="D77" s="27"/>
      <c r="E77" s="28"/>
    </row>
    <row r="78" spans="1:6" s="19" customFormat="1" ht="39.6" customHeight="1" x14ac:dyDescent="0.25">
      <c r="A78" s="52" t="s">
        <v>30</v>
      </c>
      <c r="B78" s="41"/>
      <c r="C78" s="113"/>
      <c r="D78" s="52" t="s">
        <v>34</v>
      </c>
      <c r="E78" s="62"/>
    </row>
    <row r="79" spans="1:6" s="19" customFormat="1" ht="5.0999999999999996" customHeight="1" x14ac:dyDescent="0.25">
      <c r="A79" s="26"/>
      <c r="B79" s="27"/>
      <c r="C79" s="113"/>
      <c r="D79" s="27"/>
      <c r="E79" s="28"/>
    </row>
    <row r="80" spans="1:6" s="19" customFormat="1" ht="39.6" customHeight="1" x14ac:dyDescent="0.25">
      <c r="A80" s="52" t="s">
        <v>51</v>
      </c>
      <c r="B80" s="41"/>
      <c r="C80" s="113"/>
      <c r="D80" s="52" t="s">
        <v>40</v>
      </c>
      <c r="E80" s="62"/>
      <c r="F80" s="59"/>
    </row>
    <row r="81" spans="1:5" s="19" customFormat="1" ht="5.0999999999999996" customHeight="1" x14ac:dyDescent="0.25">
      <c r="A81" s="26"/>
      <c r="B81" s="27"/>
      <c r="C81" s="113"/>
      <c r="D81" s="27"/>
      <c r="E81" s="28"/>
    </row>
    <row r="82" spans="1:5" s="19" customFormat="1" ht="39.6" customHeight="1" x14ac:dyDescent="0.25">
      <c r="A82" s="52" t="s">
        <v>31</v>
      </c>
      <c r="B82" s="41"/>
      <c r="C82" s="113"/>
      <c r="D82" s="52" t="s">
        <v>35</v>
      </c>
      <c r="E82" s="62"/>
    </row>
    <row r="83" spans="1:5" s="19" customFormat="1" ht="5.0999999999999996" customHeight="1" x14ac:dyDescent="0.25">
      <c r="A83" s="20"/>
      <c r="B83" s="21"/>
      <c r="C83" s="113"/>
      <c r="D83" s="21"/>
      <c r="E83" s="22"/>
    </row>
    <row r="84" spans="1:5" s="19" customFormat="1" ht="39.6" customHeight="1" x14ac:dyDescent="0.25">
      <c r="A84" s="55" t="s">
        <v>32</v>
      </c>
      <c r="B84" s="43">
        <f>SUM(B75:B82)</f>
        <v>0</v>
      </c>
      <c r="C84" s="113"/>
      <c r="D84" s="55" t="s">
        <v>36</v>
      </c>
      <c r="E84" s="44">
        <f>SUM(E75:E82)</f>
        <v>0</v>
      </c>
    </row>
    <row r="85" spans="1:5" s="19" customFormat="1" ht="5.0999999999999996" customHeight="1" x14ac:dyDescent="0.25">
      <c r="A85" s="20"/>
      <c r="B85" s="21"/>
      <c r="C85" s="113"/>
      <c r="D85" s="21"/>
      <c r="E85" s="22"/>
    </row>
    <row r="86" spans="1:5" s="19" customFormat="1" ht="39.6" customHeight="1" x14ac:dyDescent="0.25">
      <c r="A86" s="52" t="s">
        <v>52</v>
      </c>
      <c r="B86" s="45">
        <f>'Berechnung erw. BAK-Beitrag'!$A$29</f>
        <v>0</v>
      </c>
      <c r="C86" s="113"/>
      <c r="D86" s="52" t="s">
        <v>53</v>
      </c>
      <c r="E86" s="60">
        <f>'Berechnung eff. BAK-Beitrag'!$A$29</f>
        <v>0</v>
      </c>
    </row>
    <row r="87" spans="1:5" s="19" customFormat="1" ht="5.0999999999999996" customHeight="1" x14ac:dyDescent="0.25">
      <c r="A87" s="26"/>
      <c r="B87" s="27"/>
      <c r="C87" s="113"/>
      <c r="D87" s="27"/>
      <c r="E87" s="22"/>
    </row>
    <row r="88" spans="1:5" s="19" customFormat="1" ht="39.6" customHeight="1" x14ac:dyDescent="0.25">
      <c r="A88" s="56" t="s">
        <v>33</v>
      </c>
      <c r="B88" s="42">
        <f>SUM(B84:B86)</f>
        <v>0</v>
      </c>
      <c r="C88" s="113"/>
      <c r="D88" s="56" t="s">
        <v>37</v>
      </c>
      <c r="E88" s="61">
        <f>SUM(E84:E86)</f>
        <v>0</v>
      </c>
    </row>
    <row r="89" spans="1:5" s="19" customFormat="1" ht="5.0999999999999996" customHeight="1" x14ac:dyDescent="0.25">
      <c r="A89" s="20"/>
      <c r="B89" s="21"/>
      <c r="C89" s="113"/>
      <c r="D89" s="21"/>
      <c r="E89" s="22"/>
    </row>
    <row r="90" spans="1:5" s="19" customFormat="1" ht="39.6" customHeight="1" x14ac:dyDescent="0.25">
      <c r="A90" s="52" t="s">
        <v>54</v>
      </c>
      <c r="B90" s="45">
        <f>SUM(B88-B44)</f>
        <v>0</v>
      </c>
      <c r="C90" s="113"/>
      <c r="D90" s="52" t="s">
        <v>41</v>
      </c>
      <c r="E90" s="60">
        <f>SUM(E88-E44)</f>
        <v>0</v>
      </c>
    </row>
    <row r="91" spans="1:5" s="39" customFormat="1" x14ac:dyDescent="0.25">
      <c r="A91" s="36"/>
      <c r="B91" s="37"/>
      <c r="C91" s="114"/>
      <c r="D91" s="37"/>
      <c r="E91" s="38"/>
    </row>
    <row r="92" spans="1:5" s="33" customFormat="1" ht="18.75" x14ac:dyDescent="0.25">
      <c r="A92" s="115" t="s">
        <v>38</v>
      </c>
      <c r="B92" s="115"/>
      <c r="C92" s="115"/>
      <c r="D92" s="115"/>
      <c r="E92" s="115"/>
    </row>
    <row r="93" spans="1:5" s="19" customFormat="1" ht="5.0999999999999996" customHeight="1" x14ac:dyDescent="0.25">
      <c r="A93" s="20"/>
      <c r="B93" s="21"/>
      <c r="C93" s="40"/>
      <c r="D93" s="21"/>
      <c r="E93" s="22"/>
    </row>
    <row r="94" spans="1:5" s="39" customFormat="1" ht="146.25" customHeight="1" x14ac:dyDescent="0.25">
      <c r="A94" s="110"/>
      <c r="B94" s="112"/>
      <c r="C94" s="112"/>
      <c r="D94" s="112"/>
      <c r="E94" s="112"/>
    </row>
    <row r="95" spans="1:5" s="39" customFormat="1" x14ac:dyDescent="0.25">
      <c r="A95" s="36"/>
      <c r="B95" s="37"/>
      <c r="C95" s="36"/>
      <c r="D95" s="37"/>
      <c r="E95" s="38"/>
    </row>
  </sheetData>
  <sheetProtection algorithmName="SHA-512" hashValue="t9qMlzIt+mG27/FNYkaRpZHf+Hq3fb06XJI19qedIDHw0xsD+Rn0Ffr+ThHksDGIsORvhs2ZbOa70doPdNxtCw==" saltValue="6KrWL1DdlMDJh+23Yf8/3g==" spinCount="100000" sheet="1" selectLockedCells="1"/>
  <mergeCells count="19">
    <mergeCell ref="B72:E72"/>
    <mergeCell ref="A73:XFD73"/>
    <mergeCell ref="A94:E94"/>
    <mergeCell ref="C77:C91"/>
    <mergeCell ref="A92:E92"/>
    <mergeCell ref="A74:E74"/>
    <mergeCell ref="A70:E70"/>
    <mergeCell ref="A1:E1"/>
    <mergeCell ref="A3:E3"/>
    <mergeCell ref="D12:E12"/>
    <mergeCell ref="A12:B12"/>
    <mergeCell ref="B5:E5"/>
    <mergeCell ref="B7:E7"/>
    <mergeCell ref="C8:C12"/>
    <mergeCell ref="A14:E14"/>
    <mergeCell ref="A30:E30"/>
    <mergeCell ref="C15:C28"/>
    <mergeCell ref="C31:C45"/>
    <mergeCell ref="A13:XFD13"/>
  </mergeCells>
  <conditionalFormatting sqref="B90">
    <cfRule type="cellIs" dxfId="3" priority="3" operator="greaterThan">
      <formula>0</formula>
    </cfRule>
    <cfRule type="cellIs" dxfId="2" priority="4" operator="lessThan">
      <formula>0</formula>
    </cfRule>
  </conditionalFormatting>
  <conditionalFormatting sqref="E90">
    <cfRule type="cellIs" dxfId="1" priority="1" operator="greaterThan">
      <formula>0</formula>
    </cfRule>
    <cfRule type="cellIs" dxfId="0" priority="2" operator="lessThan">
      <formula>0</formula>
    </cfRule>
  </conditionalFormatting>
  <dataValidations count="2">
    <dataValidation type="decimal" operator="greaterThanOrEqual" allowBlank="1" showInputMessage="1" showErrorMessage="1" sqref="B76:B82 E76:E82 E32:E42 B32:B42">
      <formula1>0</formula1>
    </dataValidation>
    <dataValidation type="whole" operator="greaterThanOrEqual" allowBlank="1" showInputMessage="1" showErrorMessage="1" sqref="E16:E28 B16:B28">
      <formula1>0</formula1>
    </dataValidation>
  </dataValidations>
  <pageMargins left="0.7" right="0.7" top="0.78740157499999996" bottom="0.78740157499999996" header="0.3" footer="0.3"/>
  <pageSetup paperSize="9" scale="60" fitToHeight="0" orientation="portrait" r:id="rId1"/>
  <headerFooter>
    <oddHeader>&amp;L&amp;G</oddHeader>
    <oddFooter>&amp;R&amp;9(&amp;P/&amp;N)</oddFooter>
  </headerFooter>
  <rowBreaks count="1" manualBreakCount="1">
    <brk id="6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C13" sqref="C13"/>
    </sheetView>
  </sheetViews>
  <sheetFormatPr baseColWidth="10" defaultRowHeight="15" x14ac:dyDescent="0.25"/>
  <cols>
    <col min="1" max="1" width="23.5703125" customWidth="1"/>
    <col min="2" max="2" width="30.5703125" customWidth="1"/>
    <col min="3" max="3" width="34.42578125" customWidth="1"/>
    <col min="4" max="4" width="32.42578125" customWidth="1"/>
    <col min="5" max="5" width="28.85546875" customWidth="1"/>
    <col min="6" max="6" width="13.28515625" customWidth="1"/>
    <col min="7" max="7" width="14.140625" customWidth="1"/>
    <col min="8" max="8" width="20.5703125" customWidth="1"/>
  </cols>
  <sheetData>
    <row r="1" spans="1:8" ht="25.5" x14ac:dyDescent="0.25">
      <c r="A1" s="117" t="s">
        <v>1</v>
      </c>
      <c r="B1" s="118"/>
      <c r="C1" s="9" t="s">
        <v>3</v>
      </c>
      <c r="D1" s="9" t="s">
        <v>14</v>
      </c>
      <c r="E1" s="9" t="s">
        <v>10</v>
      </c>
    </row>
    <row r="2" spans="1:8" x14ac:dyDescent="0.25">
      <c r="A2" s="10">
        <v>10</v>
      </c>
      <c r="B2" s="10">
        <v>19</v>
      </c>
      <c r="C2" s="11">
        <v>200</v>
      </c>
      <c r="D2" s="50">
        <f>G13</f>
        <v>0</v>
      </c>
      <c r="E2" s="12">
        <f t="shared" ref="E2:E8" si="0">PRODUCT(C2,D2)</f>
        <v>0</v>
      </c>
    </row>
    <row r="3" spans="1:8" x14ac:dyDescent="0.25">
      <c r="A3" s="10">
        <v>20</v>
      </c>
      <c r="B3" s="10">
        <v>39</v>
      </c>
      <c r="C3" s="11">
        <v>300</v>
      </c>
      <c r="D3" s="50">
        <f>G13</f>
        <v>0</v>
      </c>
      <c r="E3" s="12">
        <f t="shared" si="0"/>
        <v>0</v>
      </c>
    </row>
    <row r="4" spans="1:8" x14ac:dyDescent="0.25">
      <c r="A4" s="10">
        <v>40</v>
      </c>
      <c r="B4" s="10">
        <v>59</v>
      </c>
      <c r="C4" s="11">
        <v>400</v>
      </c>
      <c r="D4" s="50">
        <f>G13</f>
        <v>0</v>
      </c>
      <c r="E4" s="12">
        <f t="shared" si="0"/>
        <v>0</v>
      </c>
    </row>
    <row r="5" spans="1:8" x14ac:dyDescent="0.25">
      <c r="A5" s="10">
        <v>60</v>
      </c>
      <c r="B5" s="10">
        <v>79</v>
      </c>
      <c r="C5" s="11">
        <v>500</v>
      </c>
      <c r="D5" s="50">
        <f>G13</f>
        <v>0</v>
      </c>
      <c r="E5" s="12">
        <f t="shared" si="0"/>
        <v>0</v>
      </c>
    </row>
    <row r="6" spans="1:8" x14ac:dyDescent="0.25">
      <c r="A6" s="10">
        <v>80</v>
      </c>
      <c r="B6" s="10">
        <v>99</v>
      </c>
      <c r="C6" s="11">
        <v>600</v>
      </c>
      <c r="D6" s="50">
        <f>G13</f>
        <v>0</v>
      </c>
      <c r="E6" s="12">
        <f t="shared" si="0"/>
        <v>0</v>
      </c>
    </row>
    <row r="7" spans="1:8" x14ac:dyDescent="0.25">
      <c r="A7" s="10">
        <v>100</v>
      </c>
      <c r="B7" s="10">
        <v>119</v>
      </c>
      <c r="C7" s="11">
        <v>700</v>
      </c>
      <c r="D7" s="50">
        <f>G13</f>
        <v>0</v>
      </c>
      <c r="E7" s="12">
        <f t="shared" si="0"/>
        <v>0</v>
      </c>
    </row>
    <row r="8" spans="1:8" x14ac:dyDescent="0.25">
      <c r="A8" s="10">
        <v>120</v>
      </c>
      <c r="B8" s="10" t="s">
        <v>2</v>
      </c>
      <c r="C8" s="11">
        <v>800</v>
      </c>
      <c r="D8" s="50">
        <f>G13</f>
        <v>0</v>
      </c>
      <c r="E8" s="12">
        <f t="shared" si="0"/>
        <v>0</v>
      </c>
    </row>
    <row r="11" spans="1:8" x14ac:dyDescent="0.25">
      <c r="A11" s="15" t="s">
        <v>8</v>
      </c>
      <c r="B11" s="15" t="s">
        <v>4</v>
      </c>
      <c r="C11" s="117" t="s">
        <v>15</v>
      </c>
      <c r="D11" s="118"/>
      <c r="E11" s="117" t="s">
        <v>56</v>
      </c>
      <c r="F11" s="118"/>
      <c r="G11" s="117" t="s">
        <v>57</v>
      </c>
      <c r="H11" s="118"/>
    </row>
    <row r="12" spans="1:8" x14ac:dyDescent="0.25">
      <c r="A12" s="13">
        <f>Formulaire!$E$23</f>
        <v>0</v>
      </c>
      <c r="B12" s="46">
        <f>Formulaire!$E$19</f>
        <v>0</v>
      </c>
      <c r="C12" s="18"/>
    </row>
    <row r="13" spans="1:8" x14ac:dyDescent="0.25">
      <c r="A13" s="15" t="s">
        <v>9</v>
      </c>
      <c r="B13" s="15" t="s">
        <v>5</v>
      </c>
      <c r="C13" s="14">
        <f>IF(AND(B14&lt;2),0,IF(AND(B14=2,B12&gt;=10),2,IF(AND(B14=2,B12&lt;10),0,IF(AND(B14=3,B12&gt;=10,B12&lt;=11),2,IF(AND(B14=3,B12&gt;=12,B12&lt;=14),2.5,IF(AND(B14=3,B12&gt;=15),3,IF(AND(B14=3,B12&lt;10),0,IF(AND(B14=4,B12&gt;=10,B12&lt;=11),2,IF(AND(B14=4,B12&gt;=12,B12&lt;=13),2.5,IF(AND(B14=4,B12&gt;=14,B12&lt;=16),3,IF(AND(B14=4,B12&gt;=17,B12&lt;=19),3.5,IF(AND(B14=4,B12&gt;=20),4,IF(AND(B14=4,B12&lt;14),0,IF(AND(B14=5,B12&gt;=15,B12&lt;=16),3,IF(AND(B14=5,B12&gt;=17,B12&lt;=18),3.5,IF(AND(B14=5,B12&gt;=19,B12&lt;=21),4,IF(AND(B14=5,B12&gt;=22,B12&lt;=24),4.5,IF(AND(B14=5,B12&gt;=25),5,IF(AND(B14=5,B12&lt;15),0,IF(AND(B14=6,B12&gt;=20,B12&lt;=21),4,IF(AND(B14=6,B12&gt;=22,B12&lt;=23),4.5,IF(AND(B14=6,B12&gt;=24,B12&lt;=26),5,IF(AND(B14=6,B12&gt;=27,B12&lt;=29),5.5,IF(AND(B14=6,B12&gt;=30),6,IF(AND(B14=6,B12&lt;20),0,IF(AND(B14=7,B12&gt;=25,B12&lt;=26),5,IF(AND(B14=7,B12&gt;=27,B12&lt;=28),5.5,IF(AND(B14=7,B12&gt;=29,B12&lt;=31),6,IF(AND(B14=7,B12&gt;=32,B12&lt;=34),6.5,IF(AND(B14=7,B12&gt;=35),7,IF(AND(B14=7,B12&lt;25),0,IF(AND(B14=8,B12&gt;=30,B12&lt;=31),6,IF(AND(B14=8,B12&gt;=32,B12&lt;=33),6.5,IF(AND(B14=8,B12&gt;=34),7,IF(AND(B14=8,B12&lt;30),0,IF(AND(B14=9,B12&gt;=35),7,IF(AND(B14=9,B12&lt;35),0,IF(AND(B14=10,B12&gt;=40),7,IF(AND(B14=10,B12&lt;40),0,IF(AND(B14=11,B12&gt;=45),7,IF(AND(B14=11,B12&lt;45),0,IF(AND(B14=12,B12&gt;=50),7,IF(AND(B14=12,B12&lt;50),0,IF(AND(B14=13,B12&gt;=55),7,IF(AND(B14=13,B12&lt;55),0,IF(AND(B14=14,B12&gt;=60),7,IF(AND(B14=14,B12&lt;60),0,IF(AND(B14=15,B12&gt;=65),7,IF(AND(B14=15,B12&lt;65),0,IF(AND(B14=16,B12&gt;=70),7,IF(AND(B14=16,B12&lt;70),0,IF(AND(B14=17,B12&gt;=75),7,IF(AND(B14=17,B12&lt;75),0,IF(AND(B14=18,B12&gt;=80),7,IF(AND(B14=18,B12&lt;80),0,IF(AND(B14=19,B12&gt;=85),7,IF(AND(B14=19,B12&lt;85),0,IF(AND(B14=20,B12&gt;=90),7,IF(AND(B14=20,B12&lt;90),0,IF(AND(B14&gt;=21,B12&gt;=95),7,IF(AND(B14&gt;=21,B12&lt;95),0)))))))))))))))))))))))))))))))))))))))))))))))))))))))))))))</f>
        <v>0</v>
      </c>
      <c r="E13" s="14">
        <f>IF(AND(B14&lt;2),0,IF(AND(B14=2,B12&gt;=10),2,IF(AND(B14=2,B12&lt;10),0,IF(AND(B14=3,B12&gt;=15),3,IF(AND(B14=3,B12&lt;15),0,IF(AND(B14=4,B12&gt;=20),4,IF(AND(B14=4,B12&lt;20),0,IF(AND(B14=5,B12&gt;=25),5,IF(AND(B14=5,B12&lt;25),0,IF(AND(B14=6,B12&gt;=30),6,IF(AND(B14=6,B12&lt;30),0,IF(AND(B14=7,B12&gt;=35),7,IF(AND(B14=7,B12&lt;35),0,IF(AND(B14=8,B12&gt;=40),7,IF(AND(B14=8,B12&lt;40),0,IF(AND(B14=9,B12&gt;=45),7,IF(AND(B14=9,B12&lt;45),0,IF(AND(B14=10,B12&gt;=50),7,IF(AND(B14=10,B12&lt;50),0,IF(AND(B14=11,B12&gt;=55),7,IF(AND(B14=11,B12&lt;55),0,IF(AND(B14=12,B12&gt;=60),7,IF(AND(B14=12,B12&lt;60),0,IF(AND(B14=13,B12&gt;=65),7,IF(AND(B14=13,B12&lt;65),0,IF(AND(B14=14,B12&gt;=70),7,IF(AND(B14=14,B12&lt;70),0,IF(AND(B14=15,B12&gt;=75),7,IF(AND(B14=15,B12&lt;75),0,IF(AND(B14=16,B12&gt;=80),7,IF(AND(B14=16,B12&lt;80),0,IF(AND(B14=17,B12&gt;=85),7,IF(AND(B14=17,B12&lt;85),0,IF(AND(B14=18,B12&gt;=90),7,IF(AND(B14=18,B12&lt;90),0,IF(AND(B14=19,B12&gt;=95),7,IF(AND(B14=19,B12&lt;95),0,IF(AND(B14=20,B12&gt;=100),7,IF(AND(B14=20,B12&lt;100),0,IF(AND(B14&gt;=21,B12&gt;=105),7,IF(AND(B14&gt;=21,B12&lt;105),0)))))))))))))))))))))))))))))))))))))))))</f>
        <v>0</v>
      </c>
      <c r="G13" s="14">
        <f>IF(AND(A20&lt;=0),E13,IF(AND(A20&gt;0),C13))</f>
        <v>0</v>
      </c>
    </row>
    <row r="14" spans="1:8" x14ac:dyDescent="0.25">
      <c r="A14" s="14">
        <f>IF(AND(A12&gt;=10,A12&lt;=19),E2,IF(AND(A12&gt;=20,A12&lt;=39),E3,IF(AND(A12&gt;=40,A12&lt;=59),E4,IF(AND(A12&gt;=60,A12&lt;=79),E5,IF(AND(A12&gt;=80,A12&lt;=99),E6,IF(AND(A12&gt;=100,A12&lt;=119),E7,IF(AND(A12&gt;=120),E8,IF(AND(A12&lt;10),0))))))))</f>
        <v>0</v>
      </c>
      <c r="B14" s="46">
        <f>Formulaire!$E$16</f>
        <v>0</v>
      </c>
    </row>
    <row r="17" spans="1:3" x14ac:dyDescent="0.25">
      <c r="A17" s="15" t="s">
        <v>6</v>
      </c>
    </row>
    <row r="18" spans="1:3" x14ac:dyDescent="0.25">
      <c r="A18" s="46">
        <f>Formulaire!$E$21</f>
        <v>0</v>
      </c>
    </row>
    <row r="19" spans="1:3" x14ac:dyDescent="0.25">
      <c r="A19" s="117" t="s">
        <v>11</v>
      </c>
      <c r="B19" s="118"/>
    </row>
    <row r="20" spans="1:3" x14ac:dyDescent="0.25">
      <c r="A20" s="49">
        <f>MAX(0,MIN(A18,6))</f>
        <v>0</v>
      </c>
      <c r="B20" s="49">
        <f>IF(AND(A20&gt;B14-1),B14-1,IF(AND(A20&lt;=B14-1),A20))</f>
        <v>-1</v>
      </c>
    </row>
    <row r="21" spans="1:3" x14ac:dyDescent="0.25">
      <c r="A21" s="117" t="s">
        <v>7</v>
      </c>
      <c r="B21" s="118"/>
    </row>
    <row r="22" spans="1:3" x14ac:dyDescent="0.25">
      <c r="A22" s="18">
        <f>PRODUCT(A12,B20,15)</f>
        <v>0</v>
      </c>
      <c r="C22" s="51"/>
    </row>
    <row r="23" spans="1:3" x14ac:dyDescent="0.25">
      <c r="A23" s="17"/>
    </row>
    <row r="25" spans="1:3" x14ac:dyDescent="0.25">
      <c r="A25" s="119" t="s">
        <v>12</v>
      </c>
      <c r="B25" s="120"/>
    </row>
    <row r="26" spans="1:3" x14ac:dyDescent="0.25">
      <c r="A26" s="18">
        <f>SUM(A22, A14)</f>
        <v>0</v>
      </c>
    </row>
    <row r="28" spans="1:3" x14ac:dyDescent="0.25">
      <c r="A28" s="16" t="s">
        <v>13</v>
      </c>
    </row>
    <row r="29" spans="1:3" x14ac:dyDescent="0.25">
      <c r="A29" s="14">
        <f>IF(AND(A14=0),0,IF(AND(A14&gt;0),A26))</f>
        <v>0</v>
      </c>
    </row>
  </sheetData>
  <sheetProtection algorithmName="SHA-512" hashValue="W2+6uUf/HLDDrB/BwdOAJWkdgK78rVTU4GUTQWnHHy+Q8UqD+bKMgdXtDQX69Monp3I3oC1f1iHnCOyW5UmzgA==" saltValue="58pymNiGma3YK1vK4pgt1g==" spinCount="100000" sheet="1" selectLockedCells="1"/>
  <mergeCells count="7">
    <mergeCell ref="A21:B21"/>
    <mergeCell ref="A25:B25"/>
    <mergeCell ref="E11:F11"/>
    <mergeCell ref="G11:H11"/>
    <mergeCell ref="A1:B1"/>
    <mergeCell ref="C11:D11"/>
    <mergeCell ref="A19:B1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7" workbookViewId="0">
      <selection activeCell="A23" sqref="A23"/>
    </sheetView>
  </sheetViews>
  <sheetFormatPr baseColWidth="10" defaultRowHeight="15" x14ac:dyDescent="0.25"/>
  <cols>
    <col min="1" max="1" width="23.5703125" customWidth="1"/>
    <col min="2" max="2" width="30.5703125" customWidth="1"/>
    <col min="3" max="3" width="31.85546875" customWidth="1"/>
    <col min="4" max="4" width="30.28515625" customWidth="1"/>
    <col min="5" max="5" width="28.85546875" customWidth="1"/>
  </cols>
  <sheetData>
    <row r="1" spans="1:8" ht="25.5" x14ac:dyDescent="0.25">
      <c r="A1" s="117" t="s">
        <v>1</v>
      </c>
      <c r="B1" s="118"/>
      <c r="C1" s="9" t="s">
        <v>3</v>
      </c>
      <c r="D1" s="9" t="s">
        <v>14</v>
      </c>
      <c r="E1" s="9" t="s">
        <v>10</v>
      </c>
    </row>
    <row r="2" spans="1:8" x14ac:dyDescent="0.25">
      <c r="A2" s="10">
        <v>10</v>
      </c>
      <c r="B2" s="10">
        <v>19</v>
      </c>
      <c r="C2" s="11">
        <v>200</v>
      </c>
      <c r="D2" s="50">
        <f>G13</f>
        <v>0</v>
      </c>
      <c r="E2" s="12">
        <f t="shared" ref="E2:E8" si="0">PRODUCT(C2,D2)</f>
        <v>0</v>
      </c>
    </row>
    <row r="3" spans="1:8" x14ac:dyDescent="0.25">
      <c r="A3" s="10">
        <v>20</v>
      </c>
      <c r="B3" s="10">
        <v>39</v>
      </c>
      <c r="C3" s="11">
        <v>300</v>
      </c>
      <c r="D3" s="50">
        <f>G13</f>
        <v>0</v>
      </c>
      <c r="E3" s="12">
        <f t="shared" si="0"/>
        <v>0</v>
      </c>
    </row>
    <row r="4" spans="1:8" x14ac:dyDescent="0.25">
      <c r="A4" s="10">
        <v>40</v>
      </c>
      <c r="B4" s="10">
        <v>59</v>
      </c>
      <c r="C4" s="11">
        <v>400</v>
      </c>
      <c r="D4" s="50">
        <f>G13</f>
        <v>0</v>
      </c>
      <c r="E4" s="12">
        <f t="shared" si="0"/>
        <v>0</v>
      </c>
    </row>
    <row r="5" spans="1:8" x14ac:dyDescent="0.25">
      <c r="A5" s="10">
        <v>60</v>
      </c>
      <c r="B5" s="10">
        <v>79</v>
      </c>
      <c r="C5" s="11">
        <v>500</v>
      </c>
      <c r="D5" s="50">
        <f>G13</f>
        <v>0</v>
      </c>
      <c r="E5" s="12">
        <f t="shared" si="0"/>
        <v>0</v>
      </c>
    </row>
    <row r="6" spans="1:8" x14ac:dyDescent="0.25">
      <c r="A6" s="10">
        <v>80</v>
      </c>
      <c r="B6" s="10">
        <v>99</v>
      </c>
      <c r="C6" s="11">
        <v>600</v>
      </c>
      <c r="D6" s="50">
        <f>G13</f>
        <v>0</v>
      </c>
      <c r="E6" s="12">
        <f t="shared" si="0"/>
        <v>0</v>
      </c>
    </row>
    <row r="7" spans="1:8" x14ac:dyDescent="0.25">
      <c r="A7" s="10">
        <v>100</v>
      </c>
      <c r="B7" s="10">
        <v>119</v>
      </c>
      <c r="C7" s="11">
        <v>700</v>
      </c>
      <c r="D7" s="50">
        <f>G13</f>
        <v>0</v>
      </c>
      <c r="E7" s="12">
        <f t="shared" si="0"/>
        <v>0</v>
      </c>
    </row>
    <row r="8" spans="1:8" x14ac:dyDescent="0.25">
      <c r="A8" s="10">
        <v>120</v>
      </c>
      <c r="B8" s="10" t="s">
        <v>2</v>
      </c>
      <c r="C8" s="11">
        <v>800</v>
      </c>
      <c r="D8" s="50">
        <f>G13</f>
        <v>0</v>
      </c>
      <c r="E8" s="12">
        <f t="shared" si="0"/>
        <v>0</v>
      </c>
    </row>
    <row r="11" spans="1:8" x14ac:dyDescent="0.25">
      <c r="A11" s="15" t="s">
        <v>8</v>
      </c>
      <c r="B11" s="15" t="s">
        <v>4</v>
      </c>
      <c r="C11" s="117" t="s">
        <v>58</v>
      </c>
      <c r="D11" s="118"/>
      <c r="E11" s="117" t="s">
        <v>56</v>
      </c>
      <c r="F11" s="118"/>
      <c r="G11" s="117" t="s">
        <v>57</v>
      </c>
      <c r="H11" s="118"/>
    </row>
    <row r="12" spans="1:8" x14ac:dyDescent="0.25">
      <c r="A12" s="13">
        <f>Formulaire!$B$23</f>
        <v>0</v>
      </c>
      <c r="B12" s="46">
        <f>Formulaire!$B$19</f>
        <v>0</v>
      </c>
      <c r="C12" s="18"/>
    </row>
    <row r="13" spans="1:8" x14ac:dyDescent="0.25">
      <c r="A13" s="15" t="s">
        <v>9</v>
      </c>
      <c r="B13" s="15" t="s">
        <v>5</v>
      </c>
      <c r="C13" s="14">
        <f>IF(AND(B14&lt;2),0,IF(AND(B14=2,B12&gt;=10),2,IF(AND(B14=2,B12&lt;10),0,IF(AND(B14=3,B12&gt;=10,B12&lt;=11),2,IF(AND(B14=3,B12&gt;=12,B12&lt;=14),2.5,IF(AND(B14=3,B12&gt;=15),3,IF(AND(B14=3,B12&lt;10),0,IF(AND(B14=4,B12&gt;=10,B12&lt;=11),2,IF(AND(B14=4,B12&gt;=12,B12&lt;=13),2.5,IF(AND(B14=4,B12&gt;=14,B12&lt;=16),3,IF(AND(B14=4,B12&gt;=17,B12&lt;=19),3.5,IF(AND(B14=4,B12&gt;=20),4,IF(AND(B14=4,B12&lt;14),0,IF(AND(B14=5,B12&gt;=15,B12&lt;=16),3,IF(AND(B14=5,B12&gt;=17,B12&lt;=18),3.5,IF(AND(B14=5,B12&gt;=19,B12&lt;=21),4,IF(AND(B14=5,B12&gt;=22,B12&lt;=24),4.5,IF(AND(B14=5,B12&gt;=25),5,IF(AND(B14=5,B12&lt;15),0,IF(AND(B14=6,B12&gt;=20,B12&lt;=21),4,IF(AND(B14=6,B12&gt;=22,B12&lt;=23),4.5,IF(AND(B14=6,B12&gt;=24,B12&lt;=26),5,IF(AND(B14=6,B12&gt;=27,B12&lt;=29),5.5,IF(AND(B14=6,B12&gt;=30),6,IF(AND(B14=6,B12&lt;20),0,IF(AND(B14=7,B12&gt;=25,B12&lt;=26),5,IF(AND(B14=7,B12&gt;=27,B12&lt;=28),5.5,IF(AND(B14=7,B12&gt;=29,B12&lt;=31),6,IF(AND(B14=7,B12&gt;=32,B12&lt;=34),6.5,IF(AND(B14=7,B12&gt;=35),7,IF(AND(B14=7,B12&lt;25),0,IF(AND(B14=8,B12&gt;=30,B12&lt;=31),6,IF(AND(B14=8,B12&gt;=32,B12&lt;=33),6.5,IF(AND(B14=8,B12&gt;=34),7,IF(AND(B14=8,B12&lt;30),0,IF(AND(B14=9,B12&gt;=35),7,IF(AND(B14=9,B12&lt;35),0,IF(AND(B14=10,B12&gt;=40),7,IF(AND(B14=10,B12&lt;40),0,IF(AND(B14=11,B12&gt;=45),7,IF(AND(B14=11,B12&lt;45),0,IF(AND(B14=12,B12&gt;=50),7,IF(AND(B14=12,B12&lt;50),0,IF(AND(B14=13,B12&gt;=55),7,IF(AND(B14=13,B12&lt;55),0,IF(AND(B14=14,B12&gt;=60),7,IF(AND(B14=14,B12&lt;60),0,IF(AND(B14=15,B12&gt;=65),7,IF(AND(B14=15,B12&lt;65),0,IF(AND(B14=16,B12&gt;=70),7,IF(AND(B14=16,B12&lt;70),0,IF(AND(B14=17,B12&gt;=75),7,IF(AND(B14=17,B12&lt;75),0,IF(AND(B14=18,B12&gt;=80),7,IF(AND(B14=18,B12&lt;80),0,IF(AND(B14=19,B12&gt;=85),7,IF(AND(B14=19,B12&lt;85),0,IF(AND(B14=20,B12&gt;=90),7,IF(AND(B14=20,B12&lt;90),0,IF(AND(B14&gt;=21,B12&gt;=95),7,IF(AND(B14&gt;=21,B12&lt;95),0)))))))))))))))))))))))))))))))))))))))))))))))))))))))))))))</f>
        <v>0</v>
      </c>
      <c r="E13" s="14">
        <f>IF(AND(B14&lt;2),0,IF(AND(B14=2,B12&gt;=10),2,IF(AND(B14=2,B12&lt;10),0,IF(AND(B14=3,B12&gt;=15),3,IF(AND(B14=3,B12&lt;15),0,IF(AND(B14=4,B12&gt;=20),4,IF(AND(B14=4,B12&lt;20),0,IF(AND(B14=5,B12&gt;=25),5,IF(AND(B14=5,B12&lt;25),0,IF(AND(B14=6,B12&gt;=30),6,IF(AND(B14=6,B12&lt;30),0,IF(AND(B14=7,B12&gt;=35),7,IF(AND(B14=7,B12&lt;35),0,IF(AND(B14=8,B12&gt;=40),7,IF(AND(B14=8,B12&lt;40),0,IF(AND(B14=9,B12&gt;=45),7,IF(AND(B14=9,B12&lt;45),0,IF(AND(B14=10,B12&gt;=50),7,IF(AND(B14=10,B12&lt;50),0,IF(AND(B14=11,B12&gt;=55),7,IF(AND(B14=11,B12&lt;55),0,IF(AND(B14=12,B12&gt;=60),7,IF(AND(B14=12,B12&lt;60),0,IF(AND(B14=13,B12&gt;=65),7,IF(AND(B14=13,B12&lt;65),0,IF(AND(B14=14,B12&gt;=70),7,IF(AND(B14=14,B12&lt;70),0,IF(AND(B14=15,B12&gt;=75),7,IF(AND(B14=15,B12&lt;75),0,IF(AND(B14=16,B12&gt;=80),7,IF(AND(B14=16,B12&lt;80),0,IF(AND(B14=17,B12&gt;=85),7,IF(AND(B14=17,B12&lt;85),0,IF(AND(B14=18,B12&gt;=90),7,IF(AND(B14=18,B12&lt;90),0,IF(AND(B14=19,B12&gt;=95),7,IF(AND(B14=19,B12&lt;95),0,IF(AND(B14=20,B12&gt;=100),7,IF(AND(B14=20,B12&lt;100),0,IF(AND(B14&gt;=21,B12&gt;=105),7,IF(AND(B14&gt;=21,B12&lt;105),0)))))))))))))))))))))))))))))))))))))))))</f>
        <v>0</v>
      </c>
      <c r="G13" s="14">
        <f>IF(AND(A20&lt;=0),E13,IF(AND(A20&gt;0),C13))</f>
        <v>0</v>
      </c>
    </row>
    <row r="14" spans="1:8" x14ac:dyDescent="0.25">
      <c r="A14" s="14">
        <f>IF(AND(A12&gt;=10,A12&lt;=19),E2,IF(AND(A12&gt;=20,A12&lt;=39),E3,IF(AND(A12&gt;=40,A12&lt;=59),E4,IF(AND(A12&gt;=60,A12&lt;=79),E5,IF(AND(A12&gt;=80,A12&lt;=99),E6,IF(AND(A12&gt;=100,A12&lt;=119),E7,IF(AND(A12&gt;=120),E8,IF(AND(A12&lt;10),0))))))))</f>
        <v>0</v>
      </c>
      <c r="B14" s="46">
        <f>Formulaire!$B$16</f>
        <v>0</v>
      </c>
    </row>
    <row r="17" spans="1:3" x14ac:dyDescent="0.25">
      <c r="A17" s="15" t="s">
        <v>6</v>
      </c>
    </row>
    <row r="18" spans="1:3" x14ac:dyDescent="0.25">
      <c r="A18" s="46">
        <f>Formulaire!$B$21</f>
        <v>0</v>
      </c>
    </row>
    <row r="19" spans="1:3" x14ac:dyDescent="0.25">
      <c r="A19" s="117" t="s">
        <v>11</v>
      </c>
      <c r="B19" s="118"/>
    </row>
    <row r="20" spans="1:3" x14ac:dyDescent="0.25">
      <c r="A20" s="49">
        <f>MAX(0,MIN(A18,6))</f>
        <v>0</v>
      </c>
      <c r="B20" s="49">
        <f>IF(AND(A20&gt;B14-1),B14-1,IF(AND(A20&lt;=B14-1),A20))</f>
        <v>-1</v>
      </c>
    </row>
    <row r="21" spans="1:3" x14ac:dyDescent="0.25">
      <c r="A21" s="117" t="s">
        <v>7</v>
      </c>
      <c r="B21" s="118"/>
    </row>
    <row r="22" spans="1:3" x14ac:dyDescent="0.25">
      <c r="A22" s="18">
        <f>PRODUCT(A12,B20,15)</f>
        <v>0</v>
      </c>
      <c r="C22" s="51"/>
    </row>
    <row r="23" spans="1:3" x14ac:dyDescent="0.25">
      <c r="A23" s="17"/>
    </row>
    <row r="25" spans="1:3" x14ac:dyDescent="0.25">
      <c r="A25" s="119" t="s">
        <v>12</v>
      </c>
      <c r="B25" s="120"/>
    </row>
    <row r="26" spans="1:3" x14ac:dyDescent="0.25">
      <c r="A26" s="18">
        <f>SUM(A22, A14)</f>
        <v>0</v>
      </c>
    </row>
    <row r="28" spans="1:3" x14ac:dyDescent="0.25">
      <c r="A28" s="16" t="s">
        <v>13</v>
      </c>
    </row>
    <row r="29" spans="1:3" x14ac:dyDescent="0.25">
      <c r="A29" s="14">
        <f>IF(AND(A14=0),0,IF(AND(A14&gt;0),A26))</f>
        <v>0</v>
      </c>
    </row>
  </sheetData>
  <sheetProtection algorithmName="SHA-512" hashValue="s5RgtX/mAxECTv23pgo8rHMiTm9UbxLKWGHBGugDlUkzSfhyV6wouo35Woy5fDAhGfQZtlsj1Oyjh7Iefhd+uQ==" saltValue="bm71eAdZnzMnoxOBAVDP0Q==" spinCount="100000" sheet="1" selectLockedCells="1"/>
  <mergeCells count="7">
    <mergeCell ref="E11:F11"/>
    <mergeCell ref="G11:H11"/>
    <mergeCell ref="C11:D11"/>
    <mergeCell ref="A25:B25"/>
    <mergeCell ref="A1:B1"/>
    <mergeCell ref="A19:B19"/>
    <mergeCell ref="A21:B2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Formulaire</vt:lpstr>
      <vt:lpstr>Berechnung eff. BAK-Beitrag</vt:lpstr>
      <vt:lpstr>Berechnung erw. BAK-Beitrag</vt:lpstr>
    </vt:vector>
  </TitlesOfParts>
  <Company>RPC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Kämpfer</dc:creator>
  <cp:lastModifiedBy>Claudia Peter</cp:lastModifiedBy>
  <cp:lastPrinted>2017-11-22T15:57:01Z</cp:lastPrinted>
  <dcterms:created xsi:type="dcterms:W3CDTF">2016-09-09T15:28:38Z</dcterms:created>
  <dcterms:modified xsi:type="dcterms:W3CDTF">2020-12-17T08:45:26Z</dcterms:modified>
</cp:coreProperties>
</file>