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Y:\RPC Projektarbeiten\Projekte laufend\BAK - jugend+musik (562)\05 Beiträge an Kurse\Budgetvorlagen\Budgetvorlagen ab November 2017\Kurs\Neues_Budget_ab_2021\"/>
    </mc:Choice>
  </mc:AlternateContent>
  <bookViews>
    <workbookView xWindow="0" yWindow="0" windowWidth="20490" windowHeight="7320"/>
  </bookViews>
  <sheets>
    <sheet name="Formulario" sheetId="1" r:id="rId1"/>
    <sheet name="Berechnung erw. BAK-Beitrag" sheetId="2" state="hidden" r:id="rId2"/>
    <sheet name="Berechnung eff. BAK-Beitrag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A11" i="4"/>
  <c r="D2" i="4"/>
  <c r="E2" i="4"/>
  <c r="F2" i="4" s="1"/>
  <c r="G2" i="4" s="1"/>
  <c r="A14" i="4"/>
  <c r="E79" i="1"/>
  <c r="E81" i="1" s="1"/>
  <c r="E83" i="1" s="1"/>
  <c r="E41" i="1"/>
  <c r="D8" i="2"/>
  <c r="E8" i="2" s="1"/>
  <c r="F8" i="2" s="1"/>
  <c r="G8" i="2" s="1"/>
  <c r="D7" i="2"/>
  <c r="E7" i="2" s="1"/>
  <c r="F7" i="2" s="1"/>
  <c r="G7" i="2" s="1"/>
  <c r="D6" i="2"/>
  <c r="E6" i="2" s="1"/>
  <c r="F6" i="2" s="1"/>
  <c r="G6" i="2" s="1"/>
  <c r="D5" i="2"/>
  <c r="E5" i="2" s="1"/>
  <c r="F5" i="2" s="1"/>
  <c r="G5" i="2" s="1"/>
  <c r="D4" i="2"/>
  <c r="E4" i="2" s="1"/>
  <c r="F4" i="2" s="1"/>
  <c r="G4" i="2" s="1"/>
  <c r="D3" i="2"/>
  <c r="E3" i="2" s="1"/>
  <c r="F3" i="2" s="1"/>
  <c r="G3" i="2" s="1"/>
  <c r="D2" i="2"/>
  <c r="E2" i="2" s="1"/>
  <c r="F2" i="2" s="1"/>
  <c r="G2" i="2" s="1"/>
  <c r="D4" i="4"/>
  <c r="E4" i="4" s="1"/>
  <c r="F4" i="4" s="1"/>
  <c r="G4" i="4" s="1"/>
  <c r="D5" i="4"/>
  <c r="E5" i="4" s="1"/>
  <c r="F5" i="4" s="1"/>
  <c r="G5" i="4" s="1"/>
  <c r="D6" i="4"/>
  <c r="E6" i="4" s="1"/>
  <c r="F6" i="4" s="1"/>
  <c r="G6" i="4" s="1"/>
  <c r="D8" i="4"/>
  <c r="E8" i="4" s="1"/>
  <c r="F8" i="4" s="1"/>
  <c r="G8" i="4" s="1"/>
  <c r="D7" i="4"/>
  <c r="E7" i="4" s="1"/>
  <c r="F7" i="4" s="1"/>
  <c r="G7" i="4" s="1"/>
  <c r="D3" i="4"/>
  <c r="E3" i="4" s="1"/>
  <c r="F3" i="4" s="1"/>
  <c r="G3" i="4" s="1"/>
  <c r="A11" i="2"/>
  <c r="A14" i="2" s="1"/>
  <c r="B79" i="1" s="1"/>
  <c r="B41" i="1"/>
  <c r="B77" i="1"/>
  <c r="B81" i="1" s="1"/>
  <c r="B83" i="1" s="1"/>
</calcChain>
</file>

<file path=xl/sharedStrings.xml><?xml version="1.0" encoding="utf-8"?>
<sst xmlns="http://schemas.openxmlformats.org/spreadsheetml/2006/main" count="68" uniqueCount="56">
  <si>
    <t>Allgemeine Angaben</t>
  </si>
  <si>
    <t>Saldo</t>
  </si>
  <si>
    <t xml:space="preserve">Anzahl Teilnehmende </t>
  </si>
  <si>
    <t>Beitrag pro Lektion</t>
  </si>
  <si>
    <t xml:space="preserve">Anzahl Lektionen </t>
  </si>
  <si>
    <t xml:space="preserve">Beitrag mit Einberechnung max. 20 Lektionen </t>
  </si>
  <si>
    <t>&gt;120</t>
  </si>
  <si>
    <t xml:space="preserve">Anzahl J+M-berechtigte Teilnehmende </t>
  </si>
  <si>
    <t xml:space="preserve">Erwarteter BAK-Beitrag </t>
  </si>
  <si>
    <t>Beitrag mit Einberechnung min. 10 Lektionen</t>
  </si>
  <si>
    <t>Beitrag ohne Einberechnung der min./max. Lektionenzahl</t>
  </si>
  <si>
    <r>
      <t xml:space="preserve">La preghiamo di riempire la colonna </t>
    </r>
    <r>
      <rPr>
        <b/>
        <sz val="12"/>
        <color theme="1"/>
        <rFont val="Calibri"/>
        <family val="2"/>
      </rPr>
      <t>«</t>
    </r>
    <r>
      <rPr>
        <b/>
        <sz val="12"/>
        <color theme="1"/>
        <rFont val="Calibri"/>
        <family val="2"/>
        <scheme val="minor"/>
      </rPr>
      <t>preventivo</t>
    </r>
    <r>
      <rPr>
        <b/>
        <sz val="12"/>
        <color theme="1"/>
        <rFont val="Calibri"/>
        <family val="2"/>
      </rPr>
      <t>»</t>
    </r>
    <r>
      <rPr>
        <b/>
        <sz val="12"/>
        <color theme="1"/>
        <rFont val="Calibri"/>
        <family val="2"/>
        <scheme val="minor"/>
      </rPr>
      <t xml:space="preserve"> e di salvare il modulo. Alla fine della richiesta di contributi sulla piattaforma dell’UFC, questo modulo dev’essere caricato su </t>
    </r>
    <r>
      <rPr>
        <b/>
        <sz val="12"/>
        <color theme="1"/>
        <rFont val="Calibri"/>
        <family val="2"/>
      </rPr>
      <t>«</t>
    </r>
    <r>
      <rPr>
        <b/>
        <sz val="12"/>
        <color theme="1"/>
        <rFont val="Calibri"/>
        <family val="2"/>
        <scheme val="minor"/>
      </rPr>
      <t>allegati</t>
    </r>
    <r>
      <rPr>
        <b/>
        <sz val="12"/>
        <color theme="1"/>
        <rFont val="Calibri"/>
        <family val="2"/>
      </rPr>
      <t>»</t>
    </r>
    <r>
      <rPr>
        <b/>
        <sz val="12"/>
        <color theme="1"/>
        <rFont val="Calibri"/>
        <family val="2"/>
        <scheme val="minor"/>
      </rPr>
      <t>.
Dopo la conclusione del campo G+M, il modulo va completato con i dati richiesti nella colonna «conteggio» e inoltrato all'organo di esecuzione assieme al rapporto finale.</t>
    </r>
  </si>
  <si>
    <t>Preventivo e conteggio per un corso G+M</t>
  </si>
  <si>
    <t>Preventivo</t>
  </si>
  <si>
    <t>Conteggio</t>
  </si>
  <si>
    <r>
      <t xml:space="preserve">Totale previsto di lezioni da 45 minuti
</t>
    </r>
    <r>
      <rPr>
        <sz val="8"/>
        <rFont val="Calibri"/>
        <family val="2"/>
        <scheme val="minor"/>
      </rPr>
      <t>(per lezioni di differente durata convertire in lezioni da 45 minuti ciascuna)</t>
    </r>
  </si>
  <si>
    <t>Numero di bambini e giovani che soddisfano i criteri di partecipazione G+M</t>
  </si>
  <si>
    <r>
      <t xml:space="preserve">Numero di sorveglianti
</t>
    </r>
    <r>
      <rPr>
        <sz val="8"/>
        <rFont val="Calibri"/>
        <family val="2"/>
        <scheme val="minor"/>
      </rPr>
      <t>(escl. monitore/trice G+M responsabile)</t>
    </r>
  </si>
  <si>
    <r>
      <t xml:space="preserve">Totale effettivo di lezioni da 45 minuti
</t>
    </r>
    <r>
      <rPr>
        <sz val="8"/>
        <rFont val="Calibri"/>
        <family val="2"/>
        <scheme val="minor"/>
      </rPr>
      <t>(per lezioni di differente durata convertire in lezioni da 45 minuti ciascuna)</t>
    </r>
  </si>
  <si>
    <t>Costi</t>
  </si>
  <si>
    <r>
      <t xml:space="preserve">Costi del personale preventivati
</t>
    </r>
    <r>
      <rPr>
        <sz val="8"/>
        <rFont val="Calibri"/>
        <family val="2"/>
        <scheme val="minor"/>
      </rPr>
      <t>(indennità monitori/trici G+M e sorveglianti, incl. contributi sociali)</t>
    </r>
  </si>
  <si>
    <r>
      <t xml:space="preserve">Costi del personale effettivi
</t>
    </r>
    <r>
      <rPr>
        <sz val="8"/>
        <rFont val="Calibri"/>
        <family val="2"/>
        <scheme val="minor"/>
      </rPr>
      <t>(indennità monitori/trici G+M e sorveglianti, incl. contributi sociali)</t>
    </r>
  </si>
  <si>
    <t>Totale previsto di giorni di corso</t>
  </si>
  <si>
    <t>Totale effettivo di giorni di corso</t>
  </si>
  <si>
    <t>Costi del materiale preventivati</t>
  </si>
  <si>
    <t>Costi del materiale effettivi</t>
  </si>
  <si>
    <t>Spese per locali e infrastrutturali preventivate</t>
  </si>
  <si>
    <t>Spese per locali e infrastrutturali effettive</t>
  </si>
  <si>
    <t xml:space="preserve">Costi di pubblicità e pubblicazione preventivati </t>
  </si>
  <si>
    <t xml:space="preserve">Costi di pubblicità e pubblicazione effettivi </t>
  </si>
  <si>
    <t>Altro / imprevisti</t>
  </si>
  <si>
    <t>Costi totali preventivati</t>
  </si>
  <si>
    <t>Costi totali effettivi</t>
  </si>
  <si>
    <t>Informazioni generali sul piano di finanziamento</t>
  </si>
  <si>
    <t>Istituzioni e/o organizzazioni che versano contributi</t>
  </si>
  <si>
    <t>Piano di finanziamento</t>
  </si>
  <si>
    <t>Contributo previsto da parte di terzi</t>
  </si>
  <si>
    <t>Contributo effettivo da parte di terzi</t>
  </si>
  <si>
    <r>
      <t xml:space="preserve">Altri ricavi previsti 
</t>
    </r>
    <r>
      <rPr>
        <sz val="8"/>
        <rFont val="Calibri"/>
        <family val="2"/>
        <scheme val="minor"/>
      </rPr>
      <t>(entrate da concerti ecc.)</t>
    </r>
  </si>
  <si>
    <r>
      <t xml:space="preserve">Altri ricavi effettivi 
</t>
    </r>
    <r>
      <rPr>
        <sz val="8"/>
        <rFont val="Calibri"/>
        <family val="2"/>
        <scheme val="minor"/>
      </rPr>
      <t>(entrate da concerti ecc.)</t>
    </r>
  </si>
  <si>
    <t>Contributi previsti dei partecipanti</t>
  </si>
  <si>
    <t>Contributi effettivi dei partecipanti</t>
  </si>
  <si>
    <r>
      <rPr>
        <b/>
        <sz val="11"/>
        <rFont val="Calibri"/>
        <family val="2"/>
        <scheme val="minor"/>
      </rPr>
      <t>Totale ricavi previsti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(contributo UFC escl.)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</si>
  <si>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>Totale ricavi effettivi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 xml:space="preserve">(contributo UFC escl.) </t>
    </r>
  </si>
  <si>
    <r>
      <t xml:space="preserve">Contributo atteso dall'UFC 
</t>
    </r>
    <r>
      <rPr>
        <sz val="8"/>
        <rFont val="Calibri"/>
        <family val="2"/>
        <scheme val="minor"/>
      </rPr>
      <t>(calcolo automatico)</t>
    </r>
  </si>
  <si>
    <r>
      <t xml:space="preserve">Contributo effettivo dell'UFC 
</t>
    </r>
    <r>
      <rPr>
        <sz val="8"/>
        <rFont val="Calibri"/>
        <family val="2"/>
        <scheme val="minor"/>
      </rPr>
      <t>(calcolo automatico)</t>
    </r>
  </si>
  <si>
    <t>Ricavi totali previsti</t>
  </si>
  <si>
    <t>Ricavi totali effettivi</t>
  </si>
  <si>
    <r>
      <t xml:space="preserve">Saldo
</t>
    </r>
    <r>
      <rPr>
        <sz val="8"/>
        <rFont val="Calibri"/>
        <family val="2"/>
        <scheme val="minor"/>
      </rPr>
      <t>(il bilancio dovrebbe essere in pareggio)</t>
    </r>
  </si>
  <si>
    <t>Osservazioni / Motivazione</t>
  </si>
  <si>
    <t>Data d'inizio e di fine del corso G+M</t>
  </si>
  <si>
    <r>
      <rPr>
        <b/>
        <sz val="11"/>
        <rFont val="Calibri"/>
        <family val="2"/>
        <scheme val="minor"/>
      </rPr>
      <t xml:space="preserve">Numero della richiesta
</t>
    </r>
    <r>
      <rPr>
        <sz val="8"/>
        <rFont val="Calibri"/>
        <family val="2"/>
        <scheme val="minor"/>
      </rPr>
      <t>(Beispiel: 65798)</t>
    </r>
  </si>
  <si>
    <r>
      <t xml:space="preserve">Contributo previsto dell'ente promotore
</t>
    </r>
    <r>
      <rPr>
        <sz val="8"/>
        <rFont val="Calibri"/>
        <family val="2"/>
        <scheme val="minor"/>
      </rPr>
      <t>(incl. eventuale garanzia di deficit)</t>
    </r>
  </si>
  <si>
    <r>
      <t xml:space="preserve">Contributo effettivo dell'ente promotore
</t>
    </r>
    <r>
      <rPr>
        <sz val="8"/>
        <rFont val="Calibri"/>
        <family val="2"/>
        <scheme val="minor"/>
      </rPr>
      <t>(incl. eventuale garanzia di deficit)</t>
    </r>
  </si>
  <si>
    <t>Di questo totale, numero di bambini e giovani del Principato del Liechtenstein</t>
  </si>
  <si>
    <t>Di questo totale, numero effettivo di bambini e giovani del Principato del Liechtenstein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</si>
</sst>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8" fillId="14" borderId="1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1" fontId="8" fillId="0" borderId="1" xfId="0" quotePrefix="1" applyNumberFormat="1" applyFont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3" fontId="0" fillId="0" borderId="0" xfId="0" applyNumberFormat="1" applyBorder="1" applyAlignment="1"/>
    <xf numFmtId="4" fontId="0" fillId="3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left" vertical="center" wrapText="1"/>
    </xf>
    <xf numFmtId="4" fontId="5" fillId="10" borderId="3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vertical="center" wrapText="1"/>
    </xf>
    <xf numFmtId="0" fontId="0" fillId="12" borderId="1" xfId="0" applyFont="1" applyFill="1" applyBorder="1" applyAlignment="1" applyProtection="1">
      <alignment horizontal="left" vertical="center" wrapText="1"/>
    </xf>
    <xf numFmtId="4" fontId="0" fillId="9" borderId="3" xfId="0" applyNumberFormat="1" applyFill="1" applyBorder="1" applyAlignment="1" applyProtection="1">
      <alignment horizontal="center" vertical="center"/>
    </xf>
    <xf numFmtId="4" fontId="0" fillId="13" borderId="3" xfId="0" applyNumberForma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left" vertical="center" wrapText="1"/>
    </xf>
    <xf numFmtId="4" fontId="0" fillId="9" borderId="3" xfId="0" applyNumberFormat="1" applyFont="1" applyFill="1" applyBorder="1" applyAlignment="1" applyProtection="1">
      <alignment horizontal="center" vertical="center"/>
    </xf>
    <xf numFmtId="4" fontId="0" fillId="13" borderId="3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12" borderId="1" xfId="0" applyFont="1" applyFill="1" applyBorder="1" applyAlignment="1" applyProtection="1">
      <alignment horizontal="left" vertical="center" wrapText="1"/>
    </xf>
    <xf numFmtId="0" fontId="9" fillId="16" borderId="1" xfId="0" applyFont="1" applyFill="1" applyBorder="1" applyAlignment="1" applyProtection="1">
      <alignment horizontal="left" vertical="center" wrapText="1"/>
    </xf>
    <xf numFmtId="1" fontId="0" fillId="3" borderId="3" xfId="0" applyNumberFormat="1" applyFont="1" applyFill="1" applyBorder="1" applyAlignment="1" applyProtection="1">
      <alignment horizontal="center" vertical="center"/>
      <protection locked="0"/>
    </xf>
    <xf numFmtId="1" fontId="0" fillId="5" borderId="1" xfId="0" applyNumberFormat="1" applyFont="1" applyFill="1" applyBorder="1" applyAlignment="1" applyProtection="1">
      <alignment horizontal="center" vertical="center"/>
      <protection locked="0"/>
    </xf>
    <xf numFmtId="4" fontId="5" fillId="11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  <protection locked="0"/>
    </xf>
    <xf numFmtId="4" fontId="0" fillId="5" borderId="1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3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8" fillId="14" borderId="1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00"/>
      <color rgb="FFFFCCFF"/>
      <color rgb="FFEBE0F4"/>
      <color rgb="FFE2BDF9"/>
      <color rgb="FFF3F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E89"/>
  <sheetViews>
    <sheetView showGridLines="0" tabSelected="1" view="pageLayout" zoomScaleNormal="100" workbookViewId="0">
      <selection activeCell="B22" sqref="B22"/>
    </sheetView>
  </sheetViews>
  <sheetFormatPr baseColWidth="10" defaultRowHeight="15" x14ac:dyDescent="0.25"/>
  <cols>
    <col min="1" max="1" width="36.85546875" style="1" customWidth="1"/>
    <col min="2" max="2" width="27.140625" style="2" customWidth="1"/>
    <col min="3" max="3" width="4" style="1" customWidth="1"/>
    <col min="4" max="4" width="36.85546875" style="2" customWidth="1"/>
    <col min="5" max="5" width="27.28515625" style="3" customWidth="1"/>
  </cols>
  <sheetData>
    <row r="1" spans="1:5" s="20" customFormat="1" ht="27" customHeight="1" x14ac:dyDescent="0.25">
      <c r="A1" s="17"/>
      <c r="B1" s="18"/>
      <c r="C1" s="17"/>
      <c r="D1" s="18"/>
      <c r="E1" s="19"/>
    </row>
    <row r="2" spans="1:5" s="21" customFormat="1" ht="28.5" customHeight="1" x14ac:dyDescent="0.25">
      <c r="A2" s="86" t="s">
        <v>12</v>
      </c>
      <c r="B2" s="86"/>
      <c r="C2" s="87"/>
      <c r="D2" s="87"/>
      <c r="E2" s="87"/>
    </row>
    <row r="3" spans="1:5" s="25" customFormat="1" x14ac:dyDescent="0.25">
      <c r="A3" s="22"/>
      <c r="B3" s="23"/>
      <c r="C3" s="22"/>
      <c r="D3" s="23"/>
      <c r="E3" s="24"/>
    </row>
    <row r="4" spans="1:5" s="25" customFormat="1" ht="87" customHeight="1" x14ac:dyDescent="0.25">
      <c r="A4" s="88" t="s">
        <v>11</v>
      </c>
      <c r="B4" s="89"/>
      <c r="C4" s="90"/>
      <c r="D4" s="90"/>
      <c r="E4" s="91"/>
    </row>
    <row r="5" spans="1:5" s="28" customFormat="1" ht="6" customHeight="1" x14ac:dyDescent="0.25">
      <c r="A5" s="26"/>
      <c r="B5" s="27"/>
      <c r="C5" s="26"/>
      <c r="D5" s="26"/>
      <c r="E5" s="27"/>
    </row>
    <row r="6" spans="1:5" s="25" customFormat="1" ht="27" customHeight="1" x14ac:dyDescent="0.25">
      <c r="A6" s="65" t="s">
        <v>51</v>
      </c>
      <c r="B6" s="96"/>
      <c r="C6" s="97"/>
      <c r="D6" s="97"/>
      <c r="E6" s="98"/>
    </row>
    <row r="7" spans="1:5" s="28" customFormat="1" ht="6" customHeight="1" x14ac:dyDescent="0.25">
      <c r="A7" s="63"/>
      <c r="B7" s="27"/>
      <c r="C7" s="26"/>
      <c r="D7" s="26"/>
      <c r="E7" s="27"/>
    </row>
    <row r="8" spans="1:5" s="25" customFormat="1" ht="27.75" customHeight="1" x14ac:dyDescent="0.25">
      <c r="A8" s="53" t="s">
        <v>50</v>
      </c>
      <c r="B8" s="96"/>
      <c r="C8" s="99"/>
      <c r="D8" s="99"/>
      <c r="E8" s="100"/>
    </row>
    <row r="9" spans="1:5" s="31" customFormat="1" x14ac:dyDescent="0.25">
      <c r="A9" s="30"/>
      <c r="B9" s="18"/>
      <c r="C9" s="84"/>
      <c r="D9" s="18"/>
      <c r="E9" s="19"/>
    </row>
    <row r="10" spans="1:5" s="31" customFormat="1" x14ac:dyDescent="0.25">
      <c r="A10" s="30"/>
      <c r="B10" s="18"/>
      <c r="C10" s="101"/>
      <c r="D10" s="18"/>
      <c r="E10" s="19"/>
    </row>
    <row r="11" spans="1:5" s="31" customFormat="1" x14ac:dyDescent="0.25">
      <c r="A11" s="30"/>
      <c r="B11" s="18"/>
      <c r="C11" s="101"/>
      <c r="D11" s="18"/>
      <c r="E11" s="19"/>
    </row>
    <row r="12" spans="1:5" s="31" customFormat="1" x14ac:dyDescent="0.25">
      <c r="A12" s="30"/>
      <c r="B12" s="18"/>
      <c r="C12" s="101"/>
      <c r="D12" s="18"/>
      <c r="E12" s="19"/>
    </row>
    <row r="13" spans="1:5" s="25" customFormat="1" ht="31.5" customHeight="1" x14ac:dyDescent="0.25">
      <c r="A13" s="94" t="s">
        <v>13</v>
      </c>
      <c r="B13" s="95"/>
      <c r="C13" s="101"/>
      <c r="D13" s="92" t="s">
        <v>14</v>
      </c>
      <c r="E13" s="93"/>
    </row>
    <row r="14" spans="1:5" s="31" customFormat="1" x14ac:dyDescent="0.25">
      <c r="A14" s="30"/>
      <c r="B14" s="18"/>
      <c r="C14" s="102"/>
      <c r="D14" s="18"/>
      <c r="E14" s="19"/>
    </row>
    <row r="15" spans="1:5" s="25" customFormat="1" ht="18" customHeight="1" x14ac:dyDescent="0.25">
      <c r="A15" s="74" t="s">
        <v>0</v>
      </c>
      <c r="B15" s="80"/>
      <c r="C15" s="80"/>
      <c r="D15" s="80"/>
      <c r="E15" s="81"/>
    </row>
    <row r="16" spans="1:5" s="28" customFormat="1" ht="5.0999999999999996" customHeight="1" x14ac:dyDescent="0.25">
      <c r="A16" s="32"/>
      <c r="B16" s="33"/>
      <c r="C16" s="84"/>
      <c r="D16" s="33"/>
      <c r="E16" s="34"/>
    </row>
    <row r="17" spans="1:5" s="25" customFormat="1" ht="42" customHeight="1" x14ac:dyDescent="0.25">
      <c r="A17" s="55" t="s">
        <v>22</v>
      </c>
      <c r="B17" s="58"/>
      <c r="C17" s="85"/>
      <c r="D17" s="35" t="s">
        <v>23</v>
      </c>
      <c r="E17" s="59"/>
    </row>
    <row r="18" spans="1:5" s="25" customFormat="1" ht="4.5" hidden="1" customHeight="1" x14ac:dyDescent="0.25">
      <c r="A18" s="36"/>
      <c r="B18" s="37"/>
      <c r="C18" s="85"/>
      <c r="D18" s="38"/>
      <c r="E18" s="39"/>
    </row>
    <row r="19" spans="1:5" s="25" customFormat="1" ht="4.5" customHeight="1" x14ac:dyDescent="0.25">
      <c r="A19" s="36"/>
      <c r="B19" s="37"/>
      <c r="C19" s="85"/>
      <c r="D19" s="38"/>
      <c r="E19" s="39"/>
    </row>
    <row r="20" spans="1:5" s="25" customFormat="1" ht="55.5" customHeight="1" x14ac:dyDescent="0.25">
      <c r="A20" s="55" t="s">
        <v>15</v>
      </c>
      <c r="B20" s="58"/>
      <c r="C20" s="85"/>
      <c r="D20" s="35" t="s">
        <v>18</v>
      </c>
      <c r="E20" s="59"/>
    </row>
    <row r="21" spans="1:5" s="25" customFormat="1" ht="4.5" customHeight="1" x14ac:dyDescent="0.25">
      <c r="A21" s="36"/>
      <c r="B21" s="37"/>
      <c r="C21" s="85"/>
      <c r="D21" s="38"/>
      <c r="E21" s="39"/>
    </row>
    <row r="22" spans="1:5" s="25" customFormat="1" ht="45.75" customHeight="1" x14ac:dyDescent="0.25">
      <c r="A22" s="55" t="s">
        <v>16</v>
      </c>
      <c r="B22" s="58"/>
      <c r="C22" s="85"/>
      <c r="D22" s="54" t="s">
        <v>16</v>
      </c>
      <c r="E22" s="59"/>
    </row>
    <row r="23" spans="1:5" s="25" customFormat="1" ht="5.0999999999999996" customHeight="1" x14ac:dyDescent="0.25">
      <c r="A23" s="36"/>
      <c r="B23" s="37"/>
      <c r="C23" s="85"/>
      <c r="D23" s="38"/>
      <c r="E23" s="39"/>
    </row>
    <row r="24" spans="1:5" s="25" customFormat="1" ht="65.25" customHeight="1" x14ac:dyDescent="0.25">
      <c r="A24" s="55" t="s">
        <v>54</v>
      </c>
      <c r="B24" s="58"/>
      <c r="C24" s="85"/>
      <c r="D24" s="54" t="s">
        <v>55</v>
      </c>
      <c r="E24" s="59"/>
    </row>
    <row r="25" spans="1:5" s="25" customFormat="1" ht="5.0999999999999996" customHeight="1" x14ac:dyDescent="0.25">
      <c r="A25" s="36"/>
      <c r="B25" s="37"/>
      <c r="C25" s="85"/>
      <c r="D25" s="66"/>
      <c r="E25" s="39"/>
    </row>
    <row r="26" spans="1:5" s="25" customFormat="1" ht="5.0999999999999996" customHeight="1" x14ac:dyDescent="0.25">
      <c r="A26" s="36"/>
      <c r="B26" s="37"/>
      <c r="C26" s="85"/>
      <c r="D26" s="38"/>
      <c r="E26" s="39"/>
    </row>
    <row r="27" spans="1:5" s="25" customFormat="1" ht="54" customHeight="1" x14ac:dyDescent="0.25">
      <c r="A27" s="54" t="s">
        <v>17</v>
      </c>
      <c r="B27" s="58"/>
      <c r="C27" s="85"/>
      <c r="D27" s="54" t="s">
        <v>17</v>
      </c>
      <c r="E27" s="59"/>
    </row>
    <row r="28" spans="1:5" s="31" customFormat="1" x14ac:dyDescent="0.25">
      <c r="A28" s="30"/>
      <c r="B28" s="18"/>
      <c r="C28" s="36"/>
      <c r="D28" s="18"/>
      <c r="E28" s="19"/>
    </row>
    <row r="29" spans="1:5" s="25" customFormat="1" ht="18" customHeight="1" x14ac:dyDescent="0.25">
      <c r="A29" s="74" t="s">
        <v>19</v>
      </c>
      <c r="B29" s="82"/>
      <c r="C29" s="82"/>
      <c r="D29" s="82"/>
      <c r="E29" s="83"/>
    </row>
    <row r="30" spans="1:5" s="25" customFormat="1" ht="5.0999999999999996" customHeight="1" x14ac:dyDescent="0.25">
      <c r="A30" s="36"/>
      <c r="B30" s="38"/>
      <c r="C30" s="67"/>
      <c r="D30" s="38"/>
      <c r="E30" s="39"/>
    </row>
    <row r="31" spans="1:5" s="25" customFormat="1" ht="39.6" customHeight="1" x14ac:dyDescent="0.25">
      <c r="A31" s="54" t="s">
        <v>20</v>
      </c>
      <c r="B31" s="4"/>
      <c r="C31" s="68"/>
      <c r="D31" s="54" t="s">
        <v>21</v>
      </c>
      <c r="E31" s="61"/>
    </row>
    <row r="32" spans="1:5" s="25" customFormat="1" ht="5.0999999999999996" customHeight="1" x14ac:dyDescent="0.25">
      <c r="A32" s="36"/>
      <c r="B32" s="38"/>
      <c r="C32" s="68"/>
      <c r="D32" s="38"/>
      <c r="E32" s="39"/>
    </row>
    <row r="33" spans="1:5" s="25" customFormat="1" ht="39.6" customHeight="1" x14ac:dyDescent="0.25">
      <c r="A33" s="55" t="s">
        <v>24</v>
      </c>
      <c r="B33" s="4"/>
      <c r="C33" s="68"/>
      <c r="D33" s="54" t="s">
        <v>25</v>
      </c>
      <c r="E33" s="61"/>
    </row>
    <row r="34" spans="1:5" s="25" customFormat="1" ht="5.0999999999999996" customHeight="1" x14ac:dyDescent="0.25">
      <c r="A34" s="36"/>
      <c r="B34" s="38"/>
      <c r="C34" s="68"/>
      <c r="D34" s="38"/>
      <c r="E34" s="39"/>
    </row>
    <row r="35" spans="1:5" s="25" customFormat="1" ht="39.6" customHeight="1" x14ac:dyDescent="0.25">
      <c r="A35" s="54" t="s">
        <v>26</v>
      </c>
      <c r="B35" s="4"/>
      <c r="C35" s="68"/>
      <c r="D35" s="54" t="s">
        <v>27</v>
      </c>
      <c r="E35" s="61"/>
    </row>
    <row r="36" spans="1:5" s="25" customFormat="1" ht="5.0999999999999996" customHeight="1" x14ac:dyDescent="0.25">
      <c r="A36" s="36"/>
      <c r="B36" s="38"/>
      <c r="C36" s="68"/>
      <c r="D36" s="38"/>
      <c r="E36" s="39"/>
    </row>
    <row r="37" spans="1:5" s="25" customFormat="1" ht="39.6" customHeight="1" x14ac:dyDescent="0.25">
      <c r="A37" s="55" t="s">
        <v>28</v>
      </c>
      <c r="B37" s="4"/>
      <c r="C37" s="68"/>
      <c r="D37" s="54" t="s">
        <v>29</v>
      </c>
      <c r="E37" s="61"/>
    </row>
    <row r="38" spans="1:5" s="25" customFormat="1" ht="5.0999999999999996" customHeight="1" x14ac:dyDescent="0.25">
      <c r="A38" s="36"/>
      <c r="B38" s="38"/>
      <c r="C38" s="68"/>
      <c r="D38" s="38"/>
      <c r="E38" s="39"/>
    </row>
    <row r="39" spans="1:5" s="25" customFormat="1" ht="39.6" customHeight="1" x14ac:dyDescent="0.25">
      <c r="A39" s="54" t="s">
        <v>30</v>
      </c>
      <c r="B39" s="4"/>
      <c r="C39" s="68"/>
      <c r="D39" s="54" t="s">
        <v>30</v>
      </c>
      <c r="E39" s="61"/>
    </row>
    <row r="40" spans="1:5" s="25" customFormat="1" ht="5.0999999999999996" customHeight="1" x14ac:dyDescent="0.25">
      <c r="A40" s="22"/>
      <c r="B40" s="23"/>
      <c r="C40" s="68"/>
      <c r="D40" s="23"/>
      <c r="E40" s="24"/>
    </row>
    <row r="41" spans="1:5" s="25" customFormat="1" ht="39.6" customHeight="1" x14ac:dyDescent="0.25">
      <c r="A41" s="40" t="s">
        <v>31</v>
      </c>
      <c r="B41" s="41">
        <f>SUM(B29:B39)</f>
        <v>0</v>
      </c>
      <c r="C41" s="68"/>
      <c r="D41" s="40" t="s">
        <v>32</v>
      </c>
      <c r="E41" s="60">
        <f>SUM(E29:E39)</f>
        <v>0</v>
      </c>
    </row>
    <row r="42" spans="1:5" s="25" customFormat="1" ht="5.0999999999999996" customHeight="1" x14ac:dyDescent="0.25">
      <c r="A42" s="22"/>
      <c r="B42" s="23"/>
      <c r="C42" s="68"/>
      <c r="D42" s="23"/>
      <c r="E42" s="24"/>
    </row>
    <row r="43" spans="1:5" s="79" customFormat="1" ht="11.25" customHeight="1" x14ac:dyDescent="0.25">
      <c r="A43" s="78"/>
    </row>
    <row r="44" spans="1:5" s="42" customFormat="1" ht="11.25" customHeight="1" x14ac:dyDescent="0.25">
      <c r="A44" s="26"/>
    </row>
    <row r="45" spans="1:5" s="42" customFormat="1" ht="11.25" customHeight="1" x14ac:dyDescent="0.25">
      <c r="A45" s="26"/>
    </row>
    <row r="46" spans="1:5" s="64" customFormat="1" ht="11.25" customHeight="1" x14ac:dyDescent="0.25">
      <c r="A46" s="63"/>
    </row>
    <row r="47" spans="1:5" s="64" customFormat="1" ht="11.25" customHeight="1" x14ac:dyDescent="0.25">
      <c r="A47" s="63"/>
    </row>
    <row r="48" spans="1:5" s="64" customFormat="1" ht="11.25" customHeight="1" x14ac:dyDescent="0.25">
      <c r="A48" s="63"/>
    </row>
    <row r="49" spans="1:5" s="64" customFormat="1" ht="11.25" customHeight="1" x14ac:dyDescent="0.25">
      <c r="A49" s="63"/>
    </row>
    <row r="50" spans="1:5" s="64" customFormat="1" ht="11.25" customHeight="1" x14ac:dyDescent="0.25">
      <c r="A50" s="63"/>
    </row>
    <row r="51" spans="1:5" s="42" customFormat="1" ht="11.25" customHeight="1" x14ac:dyDescent="0.25">
      <c r="A51" s="26"/>
    </row>
    <row r="52" spans="1:5" s="42" customFormat="1" ht="11.25" customHeight="1" x14ac:dyDescent="0.25">
      <c r="A52" s="26"/>
    </row>
    <row r="53" spans="1:5" s="42" customFormat="1" ht="11.25" customHeight="1" x14ac:dyDescent="0.25">
      <c r="A53" s="26"/>
    </row>
    <row r="54" spans="1:5" s="42" customFormat="1" ht="11.25" customHeight="1" x14ac:dyDescent="0.25">
      <c r="A54" s="26"/>
    </row>
    <row r="55" spans="1:5" s="42" customFormat="1" ht="11.25" customHeight="1" x14ac:dyDescent="0.25">
      <c r="A55" s="26"/>
    </row>
    <row r="56" spans="1:5" s="42" customFormat="1" ht="11.25" customHeight="1" x14ac:dyDescent="0.25">
      <c r="A56" s="26"/>
    </row>
    <row r="57" spans="1:5" s="42" customFormat="1" ht="11.25" customHeight="1" x14ac:dyDescent="0.25">
      <c r="A57" s="26"/>
    </row>
    <row r="58" spans="1:5" s="42" customFormat="1" ht="11.25" customHeight="1" x14ac:dyDescent="0.25">
      <c r="A58" s="26"/>
    </row>
    <row r="59" spans="1:5" s="42" customFormat="1" ht="11.25" customHeight="1" x14ac:dyDescent="0.25">
      <c r="A59" s="26"/>
    </row>
    <row r="60" spans="1:5" s="64" customFormat="1" ht="11.25" customHeight="1" x14ac:dyDescent="0.25">
      <c r="A60" s="63"/>
    </row>
    <row r="61" spans="1:5" s="64" customFormat="1" ht="11.25" customHeight="1" x14ac:dyDescent="0.25">
      <c r="A61" s="63"/>
    </row>
    <row r="62" spans="1:5" s="42" customFormat="1" ht="11.25" customHeight="1" x14ac:dyDescent="0.25">
      <c r="A62" s="26"/>
    </row>
    <row r="63" spans="1:5" s="43" customFormat="1" ht="18.75" customHeight="1" x14ac:dyDescent="0.25">
      <c r="A63" s="74" t="s">
        <v>33</v>
      </c>
      <c r="B63" s="75"/>
      <c r="C63" s="75"/>
      <c r="D63" s="75"/>
      <c r="E63" s="76"/>
    </row>
    <row r="64" spans="1:5" s="25" customFormat="1" ht="5.0999999999999996" customHeight="1" x14ac:dyDescent="0.25">
      <c r="A64" s="22"/>
      <c r="B64" s="23"/>
      <c r="C64" s="22"/>
      <c r="D64" s="23"/>
      <c r="E64" s="24"/>
    </row>
    <row r="65" spans="1:5" s="25" customFormat="1" ht="49.5" customHeight="1" x14ac:dyDescent="0.25">
      <c r="A65" s="29" t="s">
        <v>34</v>
      </c>
      <c r="B65" s="70"/>
      <c r="C65" s="77"/>
      <c r="D65" s="77"/>
      <c r="E65" s="77"/>
    </row>
    <row r="66" spans="1:5" s="31" customFormat="1" x14ac:dyDescent="0.25">
      <c r="A66" s="30"/>
      <c r="B66" s="18"/>
      <c r="C66" s="42"/>
      <c r="D66" s="18"/>
      <c r="E66" s="19"/>
    </row>
    <row r="67" spans="1:5" s="43" customFormat="1" ht="18.75" x14ac:dyDescent="0.25">
      <c r="A67" s="69" t="s">
        <v>35</v>
      </c>
      <c r="B67" s="69"/>
      <c r="C67" s="69"/>
      <c r="D67" s="69"/>
      <c r="E67" s="69"/>
    </row>
    <row r="68" spans="1:5" s="25" customFormat="1" ht="5.0999999999999996" customHeight="1" x14ac:dyDescent="0.25">
      <c r="A68" s="36"/>
      <c r="B68" s="38"/>
      <c r="C68" s="44"/>
      <c r="D68" s="38"/>
      <c r="E68" s="39"/>
    </row>
    <row r="69" spans="1:5" s="25" customFormat="1" ht="39.6" customHeight="1" x14ac:dyDescent="0.25">
      <c r="A69" s="55" t="s">
        <v>52</v>
      </c>
      <c r="B69" s="4"/>
      <c r="C69" s="45"/>
      <c r="D69" s="55" t="s">
        <v>53</v>
      </c>
      <c r="E69" s="61"/>
    </row>
    <row r="70" spans="1:5" s="25" customFormat="1" ht="5.0999999999999996" customHeight="1" x14ac:dyDescent="0.25">
      <c r="A70" s="36"/>
      <c r="B70" s="38"/>
      <c r="C70" s="72"/>
      <c r="D70" s="38"/>
      <c r="E70" s="39"/>
    </row>
    <row r="71" spans="1:5" s="25" customFormat="1" ht="39.6" customHeight="1" x14ac:dyDescent="0.25">
      <c r="A71" s="55" t="s">
        <v>36</v>
      </c>
      <c r="B71" s="4"/>
      <c r="C71" s="72"/>
      <c r="D71" s="55" t="s">
        <v>37</v>
      </c>
      <c r="E71" s="61"/>
    </row>
    <row r="72" spans="1:5" s="25" customFormat="1" ht="5.0999999999999996" customHeight="1" x14ac:dyDescent="0.25">
      <c r="A72" s="36"/>
      <c r="B72" s="38"/>
      <c r="C72" s="72"/>
      <c r="D72" s="38"/>
      <c r="E72" s="39"/>
    </row>
    <row r="73" spans="1:5" s="25" customFormat="1" ht="39.6" customHeight="1" x14ac:dyDescent="0.25">
      <c r="A73" s="55" t="s">
        <v>38</v>
      </c>
      <c r="B73" s="4"/>
      <c r="C73" s="72"/>
      <c r="D73" s="55" t="s">
        <v>39</v>
      </c>
      <c r="E73" s="61"/>
    </row>
    <row r="74" spans="1:5" s="25" customFormat="1" ht="5.0999999999999996" customHeight="1" x14ac:dyDescent="0.25">
      <c r="A74" s="36"/>
      <c r="B74" s="38"/>
      <c r="C74" s="72"/>
      <c r="D74" s="38"/>
      <c r="E74" s="39"/>
    </row>
    <row r="75" spans="1:5" s="25" customFormat="1" ht="39.6" customHeight="1" x14ac:dyDescent="0.25">
      <c r="A75" s="55" t="s">
        <v>40</v>
      </c>
      <c r="B75" s="4"/>
      <c r="C75" s="72"/>
      <c r="D75" s="55" t="s">
        <v>41</v>
      </c>
      <c r="E75" s="61"/>
    </row>
    <row r="76" spans="1:5" s="25" customFormat="1" ht="5.0999999999999996" customHeight="1" x14ac:dyDescent="0.25">
      <c r="A76" s="22"/>
      <c r="B76" s="23"/>
      <c r="C76" s="72"/>
      <c r="D76" s="23"/>
      <c r="E76" s="24"/>
    </row>
    <row r="77" spans="1:5" s="25" customFormat="1" ht="39.6" customHeight="1" x14ac:dyDescent="0.25">
      <c r="A77" s="56" t="s">
        <v>42</v>
      </c>
      <c r="B77" s="47">
        <f>SUM(B68:B75)</f>
        <v>0</v>
      </c>
      <c r="C77" s="72"/>
      <c r="D77" s="56" t="s">
        <v>43</v>
      </c>
      <c r="E77" s="48">
        <f>SUM(E68:E75)</f>
        <v>0</v>
      </c>
    </row>
    <row r="78" spans="1:5" s="25" customFormat="1" ht="5.0999999999999996" customHeight="1" x14ac:dyDescent="0.25">
      <c r="A78" s="22"/>
      <c r="B78" s="23"/>
      <c r="C78" s="72"/>
      <c r="D78" s="23"/>
      <c r="E78" s="24"/>
    </row>
    <row r="79" spans="1:5" s="25" customFormat="1" ht="39.6" customHeight="1" x14ac:dyDescent="0.25">
      <c r="A79" s="57" t="s">
        <v>44</v>
      </c>
      <c r="B79" s="16">
        <f>'Berechnung erw. BAK-Beitrag'!$A$14</f>
        <v>0</v>
      </c>
      <c r="C79" s="72"/>
      <c r="D79" s="55" t="s">
        <v>45</v>
      </c>
      <c r="E79" s="62">
        <f>'Berechnung eff. BAK-Beitrag'!$A$14</f>
        <v>0</v>
      </c>
    </row>
    <row r="80" spans="1:5" s="25" customFormat="1" ht="5.0999999999999996" customHeight="1" x14ac:dyDescent="0.25">
      <c r="A80" s="36"/>
      <c r="B80" s="38"/>
      <c r="C80" s="72"/>
      <c r="D80" s="38"/>
      <c r="E80" s="24"/>
    </row>
    <row r="81" spans="1:5" s="25" customFormat="1" ht="39.6" customHeight="1" x14ac:dyDescent="0.25">
      <c r="A81" s="49" t="s">
        <v>46</v>
      </c>
      <c r="B81" s="41">
        <f>SUM(B77:B79)</f>
        <v>0</v>
      </c>
      <c r="C81" s="72"/>
      <c r="D81" s="49" t="s">
        <v>47</v>
      </c>
      <c r="E81" s="60">
        <f>SUM(E77:E79)</f>
        <v>0</v>
      </c>
    </row>
    <row r="82" spans="1:5" s="25" customFormat="1" ht="5.0999999999999996" customHeight="1" x14ac:dyDescent="0.25">
      <c r="A82" s="22"/>
      <c r="B82" s="23"/>
      <c r="C82" s="72"/>
      <c r="D82" s="23"/>
      <c r="E82" s="24"/>
    </row>
    <row r="83" spans="1:5" s="25" customFormat="1" ht="39.6" customHeight="1" x14ac:dyDescent="0.25">
      <c r="A83" s="46" t="s">
        <v>48</v>
      </c>
      <c r="B83" s="50">
        <f>SUM(B81-B41)</f>
        <v>0</v>
      </c>
      <c r="C83" s="72"/>
      <c r="D83" s="46" t="s">
        <v>1</v>
      </c>
      <c r="E83" s="51">
        <f>SUM(E81-E41)</f>
        <v>0</v>
      </c>
    </row>
    <row r="84" spans="1:5" s="31" customFormat="1" x14ac:dyDescent="0.25">
      <c r="A84" s="30"/>
      <c r="B84" s="18"/>
      <c r="C84" s="73"/>
      <c r="D84" s="18"/>
      <c r="E84" s="19"/>
    </row>
    <row r="85" spans="1:5" s="43" customFormat="1" ht="18.75" customHeight="1" x14ac:dyDescent="0.25">
      <c r="A85" s="69" t="s">
        <v>49</v>
      </c>
      <c r="B85" s="69"/>
      <c r="C85" s="69"/>
      <c r="D85" s="69"/>
      <c r="E85" s="69"/>
    </row>
    <row r="86" spans="1:5" s="25" customFormat="1" ht="5.0999999999999996" customHeight="1" x14ac:dyDescent="0.25">
      <c r="A86" s="22"/>
      <c r="B86" s="23"/>
      <c r="C86" s="52"/>
      <c r="D86" s="23"/>
      <c r="E86" s="24"/>
    </row>
    <row r="87" spans="1:5" s="31" customFormat="1" ht="118.5" customHeight="1" x14ac:dyDescent="0.25">
      <c r="A87" s="70"/>
      <c r="B87" s="71"/>
      <c r="C87" s="71"/>
      <c r="D87" s="71"/>
      <c r="E87" s="71"/>
    </row>
    <row r="88" spans="1:5" s="30" customFormat="1" x14ac:dyDescent="0.25"/>
    <row r="89" spans="1:5" x14ac:dyDescent="0.25">
      <c r="C89" s="5"/>
    </row>
  </sheetData>
  <sheetProtection algorithmName="SHA-512" hashValue="V+9X0doGYRifqhLYeGi3MmD9O1ZwQvzoAntlTAOlLmB06ciPVrMBIUKzB/9qZEHGW/PwbD/coyh8HG3NQp9tnQ==" saltValue="asV12g+EC1zii3CyOGvg8A==" spinCount="100000" sheet="1" selectLockedCells="1"/>
  <mergeCells count="18">
    <mergeCell ref="A15:E15"/>
    <mergeCell ref="A29:E29"/>
    <mergeCell ref="C16:C27"/>
    <mergeCell ref="A2:E2"/>
    <mergeCell ref="A4:E4"/>
    <mergeCell ref="D13:E13"/>
    <mergeCell ref="A13:B13"/>
    <mergeCell ref="B6:E6"/>
    <mergeCell ref="B8:E8"/>
    <mergeCell ref="C9:C14"/>
    <mergeCell ref="C30:C42"/>
    <mergeCell ref="A85:E85"/>
    <mergeCell ref="A87:E87"/>
    <mergeCell ref="C70:C84"/>
    <mergeCell ref="A67:E67"/>
    <mergeCell ref="A63:E63"/>
    <mergeCell ref="B65:E65"/>
    <mergeCell ref="A43:XFD43"/>
  </mergeCells>
  <conditionalFormatting sqref="B83">
    <cfRule type="cellIs" dxfId="3" priority="2" operator="greaterThan">
      <formula>0</formula>
    </cfRule>
    <cfRule type="cellIs" dxfId="2" priority="4" operator="lessThan">
      <formula>0</formula>
    </cfRule>
  </conditionalFormatting>
  <conditionalFormatting sqref="E83">
    <cfRule type="cellIs" dxfId="1" priority="1" operator="greaterThan">
      <formula>0</formula>
    </cfRule>
    <cfRule type="cellIs" dxfId="0" priority="3" operator="lessThan">
      <formula>0</formula>
    </cfRule>
  </conditionalFormatting>
  <dataValidations count="2">
    <dataValidation type="decimal" operator="greaterThanOrEqual" allowBlank="1" showInputMessage="1" showErrorMessage="1" sqref="B31:B39 E31:E39 B69:B75 E69:E75">
      <formula1>0</formula1>
    </dataValidation>
    <dataValidation type="whole" operator="greaterThanOrEqual" allowBlank="1" showInputMessage="1" showErrorMessage="1" sqref="E17:E27 B17:B27">
      <formula1>0</formula1>
    </dataValidation>
  </dataValidations>
  <pageMargins left="0.7" right="0.7" top="0.78740157499999996" bottom="0.78740157499999996" header="0.3" footer="0.3"/>
  <pageSetup paperSize="9" scale="66" fitToHeight="0" orientation="portrait" r:id="rId1"/>
  <headerFooter>
    <oddHeader>&amp;L&amp;G</oddHeader>
    <oddFooter>&amp;R&amp;9(&amp;P/&amp;N)</oddFooter>
  </headerFooter>
  <ignoredErrors>
    <ignoredError sqref="B79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4"/>
  <sheetViews>
    <sheetView workbookViewId="0">
      <selection activeCell="F22" sqref="F22"/>
    </sheetView>
  </sheetViews>
  <sheetFormatPr baseColWidth="10" defaultRowHeight="15" x14ac:dyDescent="0.25"/>
  <cols>
    <col min="1" max="1" width="20" customWidth="1"/>
    <col min="2" max="2" width="22.7109375" customWidth="1"/>
    <col min="3" max="3" width="19.85546875" customWidth="1"/>
    <col min="4" max="4" width="16.85546875" customWidth="1"/>
    <col min="5" max="6" width="21.140625" customWidth="1"/>
    <col min="7" max="7" width="15.7109375" customWidth="1"/>
  </cols>
  <sheetData>
    <row r="1" spans="1:7" ht="38.25" x14ac:dyDescent="0.25">
      <c r="A1" s="104" t="s">
        <v>2</v>
      </c>
      <c r="B1" s="105"/>
      <c r="C1" s="6" t="s">
        <v>3</v>
      </c>
      <c r="D1" s="6" t="s">
        <v>4</v>
      </c>
      <c r="E1" s="6" t="s">
        <v>10</v>
      </c>
      <c r="F1" s="7" t="s">
        <v>9</v>
      </c>
      <c r="G1" s="7" t="s">
        <v>5</v>
      </c>
    </row>
    <row r="2" spans="1:7" x14ac:dyDescent="0.25">
      <c r="A2" s="8">
        <v>5</v>
      </c>
      <c r="B2" s="8">
        <v>19</v>
      </c>
      <c r="C2" s="9">
        <v>40</v>
      </c>
      <c r="D2" s="13">
        <f>Formulario!$B$20</f>
        <v>0</v>
      </c>
      <c r="E2" s="14">
        <f t="shared" ref="E2:E8" si="0">PRODUCT(C2:D2)</f>
        <v>0</v>
      </c>
      <c r="F2" s="14">
        <f>IF(AND(E2&lt;400),0,IF(AND(E2&gt;=400),E2))</f>
        <v>0</v>
      </c>
      <c r="G2" s="14">
        <f>MAX(0,MIN(F2,800))</f>
        <v>0</v>
      </c>
    </row>
    <row r="3" spans="1:7" x14ac:dyDescent="0.25">
      <c r="A3" s="8">
        <v>20</v>
      </c>
      <c r="B3" s="8">
        <v>39</v>
      </c>
      <c r="C3" s="9">
        <v>60</v>
      </c>
      <c r="D3" s="13">
        <f>Formulario!$B$20</f>
        <v>0</v>
      </c>
      <c r="E3" s="14">
        <f t="shared" si="0"/>
        <v>0</v>
      </c>
      <c r="F3" s="14">
        <f>IF(AND(E3&lt;600),0,IF(AND(E3&gt;=600),E3))</f>
        <v>0</v>
      </c>
      <c r="G3" s="14">
        <f>MAX(0,MIN(F3,1200))</f>
        <v>0</v>
      </c>
    </row>
    <row r="4" spans="1:7" x14ac:dyDescent="0.25">
      <c r="A4" s="8">
        <v>40</v>
      </c>
      <c r="B4" s="8">
        <v>59</v>
      </c>
      <c r="C4" s="9">
        <v>80</v>
      </c>
      <c r="D4" s="13">
        <f>Formulario!$B$20</f>
        <v>0</v>
      </c>
      <c r="E4" s="14">
        <f t="shared" si="0"/>
        <v>0</v>
      </c>
      <c r="F4" s="14">
        <f>IF(AND(E4&lt;800),0,IF(AND(E4&gt;=800),E4))</f>
        <v>0</v>
      </c>
      <c r="G4" s="14">
        <f>MAX(0,MIN(F4,1600))</f>
        <v>0</v>
      </c>
    </row>
    <row r="5" spans="1:7" x14ac:dyDescent="0.25">
      <c r="A5" s="8">
        <v>60</v>
      </c>
      <c r="B5" s="8">
        <v>79</v>
      </c>
      <c r="C5" s="9">
        <v>100</v>
      </c>
      <c r="D5" s="13">
        <f>Formulario!$B$20</f>
        <v>0</v>
      </c>
      <c r="E5" s="14">
        <f t="shared" si="0"/>
        <v>0</v>
      </c>
      <c r="F5" s="14">
        <f>IF(AND(E5&lt;1000),0,IF(AND(E5&gt;=1000),E5))</f>
        <v>0</v>
      </c>
      <c r="G5" s="14">
        <f>MAX(0,MIN(F5,2000))</f>
        <v>0</v>
      </c>
    </row>
    <row r="6" spans="1:7" x14ac:dyDescent="0.25">
      <c r="A6" s="8">
        <v>80</v>
      </c>
      <c r="B6" s="8">
        <v>99</v>
      </c>
      <c r="C6" s="9">
        <v>120</v>
      </c>
      <c r="D6" s="13">
        <f>Formulario!$B$20</f>
        <v>0</v>
      </c>
      <c r="E6" s="14">
        <f t="shared" si="0"/>
        <v>0</v>
      </c>
      <c r="F6" s="14">
        <f>IF(AND(E6&lt;1200),0,IF(AND(E6&gt;=1200),E6))</f>
        <v>0</v>
      </c>
      <c r="G6" s="14">
        <f>MAX(0,MIN(F6,2400))</f>
        <v>0</v>
      </c>
    </row>
    <row r="7" spans="1:7" x14ac:dyDescent="0.25">
      <c r="A7" s="8">
        <v>100</v>
      </c>
      <c r="B7" s="8">
        <v>119</v>
      </c>
      <c r="C7" s="9">
        <v>140</v>
      </c>
      <c r="D7" s="13">
        <f>Formulario!$B$20</f>
        <v>0</v>
      </c>
      <c r="E7" s="14">
        <f t="shared" si="0"/>
        <v>0</v>
      </c>
      <c r="F7" s="14">
        <f>IF(AND(E7&lt;1400),0,IF(AND(E7&gt;=1400),E7))</f>
        <v>0</v>
      </c>
      <c r="G7" s="14">
        <f>MAX(0,MIN(F7,2800))</f>
        <v>0</v>
      </c>
    </row>
    <row r="8" spans="1:7" x14ac:dyDescent="0.25">
      <c r="A8" s="8">
        <v>120</v>
      </c>
      <c r="B8" s="8" t="s">
        <v>6</v>
      </c>
      <c r="C8" s="9">
        <v>160</v>
      </c>
      <c r="D8" s="13">
        <f>Formulario!$B$20</f>
        <v>0</v>
      </c>
      <c r="E8" s="14">
        <f t="shared" si="0"/>
        <v>0</v>
      </c>
      <c r="F8" s="14">
        <f>IF(AND(E8&lt;1600),0,IF(AND(E8&gt;=1600),E8))</f>
        <v>0</v>
      </c>
      <c r="G8" s="14">
        <f>MAX(0,MIN(F8,3200))</f>
        <v>0</v>
      </c>
    </row>
    <row r="10" spans="1:7" x14ac:dyDescent="0.25">
      <c r="A10" s="103" t="s">
        <v>7</v>
      </c>
      <c r="B10" s="103"/>
    </row>
    <row r="11" spans="1:7" x14ac:dyDescent="0.25">
      <c r="A11" s="10">
        <f>Formulario!$B$22</f>
        <v>0</v>
      </c>
      <c r="B11" s="15"/>
    </row>
    <row r="12" spans="1:7" x14ac:dyDescent="0.25">
      <c r="A12" s="11"/>
      <c r="B12" s="11"/>
    </row>
    <row r="13" spans="1:7" x14ac:dyDescent="0.25">
      <c r="A13" s="103" t="s">
        <v>8</v>
      </c>
      <c r="B13" s="103"/>
    </row>
    <row r="14" spans="1:7" x14ac:dyDescent="0.25">
      <c r="A14" s="12">
        <f>IF(AND(A11&lt;5),0,(IF(AND(A11&gt;=5,A11&lt;=19),G2,IF(AND(A11&gt;=20,A11&lt;=39),G3,IF(AND(A11&gt;=40,A11&lt;=59),G4,IF(AND(A11&gt;=60,A11&lt;=79),G5,IF(AND(A11&gt;=80,A11&lt;=99),G6,IF(AND(A11&gt;=100,A11&lt;=119),G7,IF(AND(A11&gt;=120),G8)))))))))</f>
        <v>0</v>
      </c>
    </row>
  </sheetData>
  <sheetProtection algorithmName="SHA-512" hashValue="s12uyPrwVIQxMHFPARZt4u97KfUWO1fKm90a7E+Wr5Puyh2W5Cx+sFLrmxKuQ6W/oDuMTTNxqV6xFmtvtnf5Ag==" saltValue="p69PZoxSjR8aKHpUb4VkLg==" spinCount="100000" sheet="1" objects="1" selectLockedCells="1"/>
  <mergeCells count="3">
    <mergeCell ref="A13:B13"/>
    <mergeCell ref="A1:B1"/>
    <mergeCell ref="A10:B10"/>
  </mergeCells>
  <pageMargins left="0.7" right="0.7" top="0.78740157499999996" bottom="0.78740157499999996" header="0.3" footer="0.3"/>
  <ignoredErrors>
    <ignoredError sqref="F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4"/>
  <sheetViews>
    <sheetView workbookViewId="0">
      <selection activeCell="E1" sqref="E1"/>
    </sheetView>
  </sheetViews>
  <sheetFormatPr baseColWidth="10" defaultRowHeight="15" x14ac:dyDescent="0.25"/>
  <cols>
    <col min="1" max="1" width="20" customWidth="1"/>
    <col min="2" max="2" width="22.7109375" customWidth="1"/>
    <col min="3" max="3" width="19.85546875" customWidth="1"/>
    <col min="4" max="4" width="16.85546875" customWidth="1"/>
    <col min="5" max="6" width="21.140625" customWidth="1"/>
    <col min="7" max="7" width="15.7109375" customWidth="1"/>
  </cols>
  <sheetData>
    <row r="1" spans="1:7" ht="38.25" x14ac:dyDescent="0.25">
      <c r="A1" s="104" t="s">
        <v>2</v>
      </c>
      <c r="B1" s="105"/>
      <c r="C1" s="6" t="s">
        <v>3</v>
      </c>
      <c r="D1" s="6" t="s">
        <v>4</v>
      </c>
      <c r="E1" s="6" t="s">
        <v>10</v>
      </c>
      <c r="F1" s="7" t="s">
        <v>9</v>
      </c>
      <c r="G1" s="7" t="s">
        <v>5</v>
      </c>
    </row>
    <row r="2" spans="1:7" x14ac:dyDescent="0.25">
      <c r="A2" s="8">
        <v>5</v>
      </c>
      <c r="B2" s="8">
        <v>19</v>
      </c>
      <c r="C2" s="9">
        <v>40</v>
      </c>
      <c r="D2" s="13">
        <f>Formulario!$E$20</f>
        <v>0</v>
      </c>
      <c r="E2" s="14">
        <f>PRODUCT(C2:D2)</f>
        <v>0</v>
      </c>
      <c r="F2" s="14">
        <f>IF(AND(E2&lt;400),0,IF(AND(E2&gt;=400),E2))</f>
        <v>0</v>
      </c>
      <c r="G2" s="14">
        <f>MAX(0,MIN(F2,800))</f>
        <v>0</v>
      </c>
    </row>
    <row r="3" spans="1:7" x14ac:dyDescent="0.25">
      <c r="A3" s="8">
        <v>20</v>
      </c>
      <c r="B3" s="8">
        <v>39</v>
      </c>
      <c r="C3" s="9">
        <v>60</v>
      </c>
      <c r="D3" s="13">
        <f>Formulario!$E$20</f>
        <v>0</v>
      </c>
      <c r="E3" s="14">
        <f t="shared" ref="E3:E8" si="0">PRODUCT(C3:D3)</f>
        <v>0</v>
      </c>
      <c r="F3" s="14">
        <f>IF(AND(E3&lt;600),0,IF(AND(E3&gt;=600),E3))</f>
        <v>0</v>
      </c>
      <c r="G3" s="14">
        <f>MAX(0,MIN(F3,1200))</f>
        <v>0</v>
      </c>
    </row>
    <row r="4" spans="1:7" x14ac:dyDescent="0.25">
      <c r="A4" s="8">
        <v>40</v>
      </c>
      <c r="B4" s="8">
        <v>59</v>
      </c>
      <c r="C4" s="9">
        <v>80</v>
      </c>
      <c r="D4" s="13">
        <f>Formulario!$E$20</f>
        <v>0</v>
      </c>
      <c r="E4" s="14">
        <f t="shared" si="0"/>
        <v>0</v>
      </c>
      <c r="F4" s="14">
        <f>IF(AND(E4&lt;800),0,IF(AND(E4&gt;=800),E4))</f>
        <v>0</v>
      </c>
      <c r="G4" s="14">
        <f>MAX(0,MIN(F4,1600))</f>
        <v>0</v>
      </c>
    </row>
    <row r="5" spans="1:7" x14ac:dyDescent="0.25">
      <c r="A5" s="8">
        <v>60</v>
      </c>
      <c r="B5" s="8">
        <v>79</v>
      </c>
      <c r="C5" s="9">
        <v>100</v>
      </c>
      <c r="D5" s="13">
        <f>Formulario!$E$20</f>
        <v>0</v>
      </c>
      <c r="E5" s="14">
        <f t="shared" si="0"/>
        <v>0</v>
      </c>
      <c r="F5" s="14">
        <f>IF(AND(E5&lt;1000),0,IF(AND(E5&gt;=1000),E5))</f>
        <v>0</v>
      </c>
      <c r="G5" s="14">
        <f>MAX(0,MIN(F5,2000))</f>
        <v>0</v>
      </c>
    </row>
    <row r="6" spans="1:7" x14ac:dyDescent="0.25">
      <c r="A6" s="8">
        <v>80</v>
      </c>
      <c r="B6" s="8">
        <v>99</v>
      </c>
      <c r="C6" s="9">
        <v>120</v>
      </c>
      <c r="D6" s="13">
        <f>Formulario!$E$20</f>
        <v>0</v>
      </c>
      <c r="E6" s="14">
        <f t="shared" si="0"/>
        <v>0</v>
      </c>
      <c r="F6" s="14">
        <f>IF(AND(E6&lt;1200),0,IF(AND(E6&gt;=1200),E6))</f>
        <v>0</v>
      </c>
      <c r="G6" s="14">
        <f>MAX(0,MIN(F6,2400))</f>
        <v>0</v>
      </c>
    </row>
    <row r="7" spans="1:7" x14ac:dyDescent="0.25">
      <c r="A7" s="8">
        <v>100</v>
      </c>
      <c r="B7" s="8">
        <v>119</v>
      </c>
      <c r="C7" s="9">
        <v>140</v>
      </c>
      <c r="D7" s="13">
        <f>Formulario!$E$20</f>
        <v>0</v>
      </c>
      <c r="E7" s="14">
        <f t="shared" si="0"/>
        <v>0</v>
      </c>
      <c r="F7" s="14">
        <f>IF(AND(E7&lt;1400),0,IF(AND(E7&gt;=1400),E7))</f>
        <v>0</v>
      </c>
      <c r="G7" s="14">
        <f>MAX(0,MIN(F7,2800))</f>
        <v>0</v>
      </c>
    </row>
    <row r="8" spans="1:7" x14ac:dyDescent="0.25">
      <c r="A8" s="8">
        <v>120</v>
      </c>
      <c r="B8" s="8" t="s">
        <v>6</v>
      </c>
      <c r="C8" s="9">
        <v>160</v>
      </c>
      <c r="D8" s="13">
        <f>Formulario!$E$20</f>
        <v>0</v>
      </c>
      <c r="E8" s="14">
        <f t="shared" si="0"/>
        <v>0</v>
      </c>
      <c r="F8" s="14">
        <f>IF(AND(E8&lt;1600),0,IF(AND(E8&gt;=1600),E8))</f>
        <v>0</v>
      </c>
      <c r="G8" s="14">
        <f>MAX(0,MIN(F8,3200))</f>
        <v>0</v>
      </c>
    </row>
    <row r="10" spans="1:7" x14ac:dyDescent="0.25">
      <c r="A10" s="103" t="s">
        <v>7</v>
      </c>
      <c r="B10" s="103"/>
    </row>
    <row r="11" spans="1:7" x14ac:dyDescent="0.25">
      <c r="A11" s="10">
        <f>Formulario!$E$22</f>
        <v>0</v>
      </c>
      <c r="B11" s="15"/>
    </row>
    <row r="13" spans="1:7" x14ac:dyDescent="0.25">
      <c r="A13" s="103" t="s">
        <v>8</v>
      </c>
      <c r="B13" s="103"/>
    </row>
    <row r="14" spans="1:7" x14ac:dyDescent="0.25">
      <c r="A14" s="12">
        <f>IF(AND(A11&lt;5),0,IF(AND(A11&gt;=5,A11&lt;=19),G2,IF(AND(A11&gt;=20,A11&lt;=39),G3,IF(AND(A11&gt;=40,A11&lt;=59),G4,IF(AND(A11&gt;=60,A11&lt;=79),G5,IF(AND(A11&gt;=80,A11&lt;=99),G6,IF(AND(A11&gt;=100,A11&lt;=119),G7,IF(AND(A11&gt;=120),G8))))))))</f>
        <v>0</v>
      </c>
    </row>
  </sheetData>
  <sheetProtection algorithmName="SHA-512" hashValue="0xLUWRbPcNMMOo6nfzykO4CsKoZDSvlQPG6O2/FoF6nFxtlML4qI7MbPw8gDhySEPu3UvfNYP4na73v/QyQHcA==" saltValue="FXWsrO3pbmoc6mXfveAHUQ==" spinCount="100000" sheet="1" objects="1" selectLockedCells="1"/>
  <mergeCells count="3">
    <mergeCell ref="A1:B1"/>
    <mergeCell ref="A10:B10"/>
    <mergeCell ref="A13:B13"/>
  </mergeCells>
  <pageMargins left="0.7" right="0.7" top="0.78740157499999996" bottom="0.78740157499999996" header="0.3" footer="0.3"/>
  <ignoredErrors>
    <ignoredError sqref="F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Formulario</vt:lpstr>
      <vt:lpstr>Berechnung erw. BAK-Beitrag</vt:lpstr>
      <vt:lpstr>Berechnung eff. BAK-Beitrag</vt:lpstr>
    </vt:vector>
  </TitlesOfParts>
  <Company>RPC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Kämpfer</dc:creator>
  <cp:lastModifiedBy>Manuela Celi</cp:lastModifiedBy>
  <cp:lastPrinted>2016-11-07T13:41:21Z</cp:lastPrinted>
  <dcterms:created xsi:type="dcterms:W3CDTF">2016-09-09T15:28:38Z</dcterms:created>
  <dcterms:modified xsi:type="dcterms:W3CDTF">2020-12-16T13:50:04Z</dcterms:modified>
</cp:coreProperties>
</file>