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FILM\Bereich\Transfer Sektion\FISS_PICS\Formulare\"/>
    </mc:Choice>
  </mc:AlternateContent>
  <bookViews>
    <workbookView xWindow="-20" yWindow="4340" windowWidth="15350" windowHeight="4380" tabRatio="601"/>
  </bookViews>
  <sheets>
    <sheet name="Gesuch" sheetId="4" r:id="rId1"/>
    <sheet name="Zwischenabrechnung" sheetId="1" r:id="rId2"/>
    <sheet name="Finanzierungsplan" sheetId="2" r:id="rId3"/>
    <sheet name="Nachfinanzierung" sheetId="3" r:id="rId4"/>
  </sheets>
  <definedNames>
    <definedName name="_xlnm.Print_Area" localSheetId="0">Gesuch!$A$1:$K$44</definedName>
    <definedName name="_xlnm.Print_Area" localSheetId="3">Nachfinanzierung!$A$1:$I$33</definedName>
    <definedName name="_xlnm.Print_Area" localSheetId="1">Zwischenabrechnung!$A$1:$M$112</definedName>
  </definedNames>
  <calcPr calcId="162913"/>
</workbook>
</file>

<file path=xl/calcChain.xml><?xml version="1.0" encoding="utf-8"?>
<calcChain xmlns="http://schemas.openxmlformats.org/spreadsheetml/2006/main">
  <c r="E90" i="2" l="1"/>
  <c r="D90" i="2"/>
  <c r="C90" i="2"/>
  <c r="H31" i="3" l="1"/>
  <c r="H30" i="3"/>
  <c r="H29" i="3"/>
  <c r="H28" i="3"/>
  <c r="H27" i="3"/>
  <c r="H26" i="3"/>
  <c r="H25" i="3"/>
  <c r="H24" i="3"/>
  <c r="H23" i="3"/>
  <c r="H22" i="3"/>
  <c r="H21" i="3"/>
  <c r="K28" i="1" l="1"/>
  <c r="K29" i="1"/>
  <c r="K31" i="1"/>
  <c r="K32" i="1"/>
  <c r="M32" i="1"/>
  <c r="L88" i="1"/>
  <c r="G88" i="1"/>
  <c r="H88" i="1"/>
  <c r="I88" i="1"/>
  <c r="L79" i="1"/>
  <c r="G79" i="1"/>
  <c r="H79" i="1"/>
  <c r="I79" i="1"/>
  <c r="G69" i="1"/>
  <c r="H69" i="1"/>
  <c r="I69" i="1"/>
  <c r="L69" i="1"/>
  <c r="G57" i="1"/>
  <c r="H57" i="1"/>
  <c r="I57" i="1"/>
  <c r="L57" i="1"/>
  <c r="L47" i="1"/>
  <c r="G47" i="1"/>
  <c r="H47" i="1"/>
  <c r="I47" i="1"/>
  <c r="L42" i="1"/>
  <c r="G42" i="1"/>
  <c r="H42" i="1"/>
  <c r="I42" i="1"/>
  <c r="L35" i="1"/>
  <c r="G35" i="1"/>
  <c r="H35" i="1"/>
  <c r="I35" i="1"/>
  <c r="I25" i="1"/>
  <c r="H25" i="1"/>
  <c r="G25" i="1"/>
  <c r="J25" i="1"/>
  <c r="M92" i="1"/>
  <c r="M93" i="1"/>
  <c r="M94" i="1"/>
  <c r="M91" i="1"/>
  <c r="M90" i="1"/>
  <c r="M83" i="1"/>
  <c r="M84" i="1"/>
  <c r="M85" i="1"/>
  <c r="M86" i="1"/>
  <c r="M82" i="1"/>
  <c r="M81" i="1"/>
  <c r="M73" i="1"/>
  <c r="M74" i="1"/>
  <c r="M75" i="1"/>
  <c r="M76" i="1"/>
  <c r="M77" i="1"/>
  <c r="M72" i="1"/>
  <c r="M71" i="1"/>
  <c r="M61" i="1"/>
  <c r="M62" i="1"/>
  <c r="M63" i="1"/>
  <c r="M64" i="1"/>
  <c r="M65" i="1"/>
  <c r="M60" i="1"/>
  <c r="M59" i="1"/>
  <c r="M51" i="1"/>
  <c r="M52" i="1"/>
  <c r="M53" i="1"/>
  <c r="M54" i="1"/>
  <c r="M55" i="1"/>
  <c r="M50" i="1"/>
  <c r="M49" i="1"/>
  <c r="M45" i="1"/>
  <c r="M44" i="1"/>
  <c r="M39" i="1"/>
  <c r="M40" i="1"/>
  <c r="M38" i="1"/>
  <c r="M37" i="1"/>
  <c r="K38" i="1"/>
  <c r="K37" i="1"/>
  <c r="L15" i="1"/>
  <c r="M31" i="1"/>
  <c r="M30" i="1"/>
  <c r="M29" i="1"/>
  <c r="M28" i="1"/>
  <c r="M27" i="1"/>
  <c r="K27" i="1"/>
  <c r="M18" i="1"/>
  <c r="M19" i="1"/>
  <c r="M20" i="1"/>
  <c r="M21" i="1"/>
  <c r="M22" i="1"/>
  <c r="M23" i="1"/>
  <c r="M17" i="1"/>
  <c r="K20" i="1"/>
  <c r="K17" i="1"/>
  <c r="J15" i="1"/>
  <c r="I15" i="1"/>
  <c r="H15" i="1"/>
  <c r="G15" i="1"/>
  <c r="M68" i="1"/>
  <c r="M67" i="1"/>
  <c r="M34" i="1"/>
  <c r="M33" i="1"/>
  <c r="G96" i="1" l="1"/>
  <c r="I96" i="1"/>
  <c r="H96" i="1"/>
  <c r="M42" i="1"/>
  <c r="M35" i="1"/>
  <c r="M47" i="1"/>
  <c r="M69" i="1"/>
  <c r="M88" i="1"/>
  <c r="M79" i="1"/>
  <c r="M57" i="1"/>
  <c r="D4" i="1"/>
  <c r="D5" i="1"/>
  <c r="D4" i="3" l="1"/>
  <c r="D5" i="3"/>
  <c r="D6" i="3"/>
  <c r="D3" i="3"/>
  <c r="D2" i="2"/>
  <c r="C63" i="2" s="1"/>
  <c r="B4" i="2"/>
  <c r="B3" i="2"/>
  <c r="B2" i="2"/>
  <c r="B63" i="2" s="1"/>
  <c r="D7" i="1"/>
  <c r="D6" i="1"/>
  <c r="G31" i="3"/>
  <c r="G28" i="3"/>
  <c r="G29" i="3"/>
  <c r="G30" i="3"/>
  <c r="G27" i="3"/>
  <c r="G26" i="3"/>
  <c r="G25" i="3"/>
  <c r="G24" i="3"/>
  <c r="G23" i="3"/>
  <c r="G22" i="3"/>
  <c r="G21" i="3"/>
  <c r="E47" i="2"/>
  <c r="E23" i="2"/>
  <c r="E17" i="3"/>
  <c r="E16" i="3"/>
  <c r="E15" i="3"/>
  <c r="E112" i="2"/>
  <c r="D112" i="2"/>
  <c r="E157" i="2"/>
  <c r="D157" i="2"/>
  <c r="F154" i="2"/>
  <c r="F146" i="2"/>
  <c r="E145" i="2"/>
  <c r="F157" i="2" s="1"/>
  <c r="D145" i="2"/>
  <c r="E143" i="2"/>
  <c r="D143" i="2"/>
  <c r="F140" i="2"/>
  <c r="F139" i="2"/>
  <c r="E131" i="2"/>
  <c r="F138" i="2" s="1"/>
  <c r="D131" i="2"/>
  <c r="E129" i="2"/>
  <c r="D129" i="2"/>
  <c r="E117" i="2"/>
  <c r="F125" i="2" s="1"/>
  <c r="D117" i="2"/>
  <c r="E92" i="2"/>
  <c r="D92" i="2"/>
  <c r="C91" i="2"/>
  <c r="E85" i="2"/>
  <c r="E91" i="2" s="1"/>
  <c r="D85" i="2"/>
  <c r="D91" i="2" s="1"/>
  <c r="E75" i="2"/>
  <c r="D75" i="2"/>
  <c r="E65" i="2"/>
  <c r="D65" i="2"/>
  <c r="D47" i="2"/>
  <c r="D6" i="2" s="1"/>
  <c r="D5" i="2" s="1"/>
  <c r="E6" i="2"/>
  <c r="F110" i="2" s="1"/>
  <c r="D23" i="2"/>
  <c r="E10" i="2"/>
  <c r="D10" i="2"/>
  <c r="E7" i="2"/>
  <c r="D7" i="2"/>
  <c r="F111" i="2" l="1"/>
  <c r="C115" i="2"/>
  <c r="B115" i="2"/>
  <c r="G32" i="3"/>
  <c r="F118" i="2"/>
  <c r="F132" i="2"/>
  <c r="F112" i="2"/>
  <c r="F141" i="2"/>
  <c r="F120" i="2"/>
  <c r="F133" i="2"/>
  <c r="F126" i="2"/>
  <c r="F135" i="2"/>
  <c r="F143" i="2"/>
  <c r="F108" i="2"/>
  <c r="F128" i="2"/>
  <c r="F136" i="2"/>
  <c r="F109" i="2"/>
  <c r="F137" i="2"/>
  <c r="F107" i="2"/>
  <c r="F99" i="2"/>
  <c r="F77" i="2"/>
  <c r="F71" i="2"/>
  <c r="F57" i="2"/>
  <c r="F49" i="2"/>
  <c r="F43" i="2"/>
  <c r="F35" i="2"/>
  <c r="F27" i="2"/>
  <c r="F21" i="2"/>
  <c r="F13" i="2"/>
  <c r="F7" i="2"/>
  <c r="F84" i="2"/>
  <c r="F70" i="2"/>
  <c r="F56" i="2"/>
  <c r="F48" i="2"/>
  <c r="F42" i="2"/>
  <c r="F34" i="2"/>
  <c r="F20" i="2"/>
  <c r="F12" i="2"/>
  <c r="F94" i="2"/>
  <c r="F52" i="2"/>
  <c r="F16" i="2"/>
  <c r="F100" i="2"/>
  <c r="F78" i="2"/>
  <c r="F44" i="2"/>
  <c r="F8" i="2"/>
  <c r="F106" i="2"/>
  <c r="F98" i="2"/>
  <c r="F76" i="2"/>
  <c r="F26" i="2"/>
  <c r="F72" i="2"/>
  <c r="F22" i="2"/>
  <c r="F105" i="2"/>
  <c r="F97" i="2"/>
  <c r="F91" i="2"/>
  <c r="F89" i="2"/>
  <c r="F83" i="2"/>
  <c r="F75" i="2"/>
  <c r="F69" i="2"/>
  <c r="F55" i="2"/>
  <c r="F47" i="2"/>
  <c r="F41" i="2"/>
  <c r="F33" i="2"/>
  <c r="F25" i="2"/>
  <c r="F19" i="2"/>
  <c r="F11" i="2"/>
  <c r="F39" i="2"/>
  <c r="F60" i="2"/>
  <c r="F92" i="2"/>
  <c r="F58" i="2"/>
  <c r="F50" i="2"/>
  <c r="F28" i="2"/>
  <c r="E5" i="2"/>
  <c r="F104" i="2"/>
  <c r="F96" i="2"/>
  <c r="F88" i="2"/>
  <c r="F82" i="2"/>
  <c r="F68" i="2"/>
  <c r="F62" i="2"/>
  <c r="F54" i="2"/>
  <c r="F40" i="2"/>
  <c r="F32" i="2"/>
  <c r="F24" i="2"/>
  <c r="F18" i="2"/>
  <c r="F10" i="2"/>
  <c r="F23" i="2"/>
  <c r="F102" i="2"/>
  <c r="F80" i="2"/>
  <c r="F66" i="2"/>
  <c r="F46" i="2"/>
  <c r="F30" i="2"/>
  <c r="F36" i="2"/>
  <c r="F103" i="2"/>
  <c r="F95" i="2"/>
  <c r="F87" i="2"/>
  <c r="F81" i="2"/>
  <c r="F67" i="2"/>
  <c r="F61" i="2"/>
  <c r="F53" i="2"/>
  <c r="F31" i="2"/>
  <c r="F17" i="2"/>
  <c r="F86" i="2"/>
  <c r="F74" i="2"/>
  <c r="F38" i="2"/>
  <c r="F101" i="2"/>
  <c r="F93" i="2"/>
  <c r="F90" i="2"/>
  <c r="F85" i="2"/>
  <c r="F79" i="2"/>
  <c r="F73" i="2"/>
  <c r="F65" i="2"/>
  <c r="F59" i="2"/>
  <c r="F51" i="2"/>
  <c r="F45" i="2"/>
  <c r="F37" i="2"/>
  <c r="F29" i="2"/>
  <c r="F15" i="2"/>
  <c r="F9" i="2"/>
  <c r="F14" i="2"/>
  <c r="F152" i="2"/>
  <c r="F119" i="2"/>
  <c r="F127" i="2"/>
  <c r="F153" i="2"/>
  <c r="F121" i="2"/>
  <c r="F134" i="2"/>
  <c r="F142" i="2"/>
  <c r="F147" i="2"/>
  <c r="F155" i="2"/>
  <c r="F122" i="2"/>
  <c r="F148" i="2"/>
  <c r="F156" i="2"/>
  <c r="F123" i="2"/>
  <c r="F129" i="2"/>
  <c r="F149" i="2"/>
  <c r="F124" i="2"/>
  <c r="F150" i="2"/>
  <c r="F151" i="2"/>
  <c r="F117" i="2" l="1"/>
  <c r="F6" i="2"/>
  <c r="F145" i="2"/>
  <c r="F5" i="2"/>
  <c r="F131" i="2"/>
  <c r="M15" i="1" l="1"/>
  <c r="L68" i="1"/>
  <c r="K68" i="1"/>
  <c r="J68" i="1"/>
  <c r="I68" i="1"/>
  <c r="H68" i="1"/>
  <c r="G68" i="1"/>
  <c r="F68" i="1"/>
  <c r="L67" i="1"/>
  <c r="K67" i="1"/>
  <c r="J67" i="1"/>
  <c r="I67" i="1"/>
  <c r="H67" i="1"/>
  <c r="G67" i="1"/>
  <c r="F67" i="1"/>
  <c r="E67" i="1"/>
  <c r="E68" i="1"/>
  <c r="L33" i="1"/>
  <c r="K33" i="1"/>
  <c r="J33" i="1"/>
  <c r="I33" i="1"/>
  <c r="H33" i="1"/>
  <c r="G33" i="1"/>
  <c r="F33" i="1"/>
  <c r="E33" i="1"/>
  <c r="L34" i="1"/>
  <c r="K34" i="1"/>
  <c r="J34" i="1"/>
  <c r="I34" i="1"/>
  <c r="H34" i="1"/>
  <c r="G34" i="1"/>
  <c r="F34" i="1"/>
  <c r="E34" i="1"/>
  <c r="K19" i="1"/>
  <c r="K21" i="1"/>
  <c r="K22" i="1"/>
  <c r="K23" i="1"/>
  <c r="K40" i="1"/>
  <c r="K45" i="1"/>
  <c r="K50" i="1"/>
  <c r="K51" i="1"/>
  <c r="K52" i="1"/>
  <c r="K53" i="1"/>
  <c r="K54" i="1"/>
  <c r="K55" i="1"/>
  <c r="K60" i="1"/>
  <c r="K61" i="1"/>
  <c r="K62" i="1"/>
  <c r="K63" i="1"/>
  <c r="K64" i="1"/>
  <c r="K65" i="1"/>
  <c r="K72" i="1"/>
  <c r="K73" i="1"/>
  <c r="K74" i="1"/>
  <c r="K75" i="1"/>
  <c r="K76" i="1"/>
  <c r="K77" i="1"/>
  <c r="K82" i="1"/>
  <c r="K83" i="1"/>
  <c r="K84" i="1"/>
  <c r="K85" i="1"/>
  <c r="K86" i="1"/>
  <c r="K91" i="1"/>
  <c r="K92" i="1"/>
  <c r="K93" i="1"/>
  <c r="K94" i="1"/>
  <c r="M25" i="1"/>
  <c r="M96" i="1" l="1"/>
  <c r="F79" i="1"/>
  <c r="K81" i="1"/>
  <c r="F88" i="1"/>
  <c r="K90" i="1"/>
  <c r="L25" i="1"/>
  <c r="F25" i="1"/>
  <c r="K25" i="1" s="1"/>
  <c r="F47" i="1"/>
  <c r="K49" i="1"/>
  <c r="K59" i="1"/>
  <c r="F57" i="1"/>
  <c r="K71" i="1"/>
  <c r="F69" i="1"/>
  <c r="K44" i="1"/>
  <c r="F42" i="1"/>
  <c r="K18" i="1"/>
  <c r="F15" i="1"/>
  <c r="K39" i="1"/>
  <c r="F35" i="1"/>
  <c r="E25" i="1"/>
  <c r="E42" i="1"/>
  <c r="K15" i="1" l="1"/>
  <c r="F96" i="1"/>
  <c r="K96" i="1" s="1"/>
  <c r="L96" i="1"/>
  <c r="E88" i="1"/>
  <c r="E35" i="1"/>
  <c r="E57" i="1"/>
  <c r="E47" i="1"/>
  <c r="E69" i="1"/>
  <c r="E15" i="1"/>
  <c r="E79" i="1"/>
  <c r="J42" i="1"/>
  <c r="K42" i="1"/>
  <c r="J35" i="1"/>
  <c r="K35" i="1" s="1"/>
  <c r="E96" i="1" l="1"/>
  <c r="L99" i="1"/>
  <c r="L98" i="1"/>
  <c r="J57" i="1"/>
  <c r="J88" i="1"/>
  <c r="J79" i="1"/>
  <c r="K79" i="1" s="1"/>
  <c r="J69" i="1"/>
  <c r="J47" i="1"/>
  <c r="K47" i="1" s="1"/>
  <c r="K88" i="1"/>
  <c r="L101" i="1" l="1"/>
  <c r="K57" i="1"/>
  <c r="K69" i="1"/>
  <c r="J96" i="1"/>
  <c r="G98" i="1"/>
  <c r="J98" i="1" l="1"/>
  <c r="J99" i="1"/>
  <c r="H101" i="1"/>
  <c r="G99" i="1"/>
  <c r="J101" i="1" l="1"/>
  <c r="F99" i="1"/>
  <c r="K99" i="1" s="1"/>
  <c r="E9" i="3"/>
  <c r="M99" i="1"/>
  <c r="M98" i="1"/>
  <c r="G101" i="1"/>
  <c r="F98" i="1"/>
  <c r="K98" i="1" s="1"/>
  <c r="E98" i="1"/>
  <c r="E99" i="1"/>
  <c r="I101" i="1"/>
  <c r="E10" i="3" s="1"/>
  <c r="J102" i="1" l="1"/>
  <c r="M101" i="1"/>
  <c r="E12" i="3"/>
  <c r="E19" i="3" s="1"/>
  <c r="I102" i="1"/>
  <c r="F101" i="1"/>
  <c r="E101" i="1"/>
  <c r="E29" i="3" l="1"/>
  <c r="E25" i="3"/>
  <c r="E23" i="3"/>
  <c r="E24" i="3"/>
  <c r="E31" i="3"/>
  <c r="E28" i="3"/>
  <c r="E27" i="3"/>
  <c r="E30" i="3"/>
  <c r="E26" i="3"/>
  <c r="E22" i="3"/>
  <c r="K101" i="1"/>
  <c r="E21" i="3" l="1"/>
</calcChain>
</file>

<file path=xl/sharedStrings.xml><?xml version="1.0" encoding="utf-8"?>
<sst xmlns="http://schemas.openxmlformats.org/spreadsheetml/2006/main" count="357" uniqueCount="314">
  <si>
    <t xml:space="preserve">I. </t>
  </si>
  <si>
    <t>1.1</t>
  </si>
  <si>
    <t>Sujet</t>
  </si>
  <si>
    <t>1.2</t>
  </si>
  <si>
    <t>Recherchen</t>
  </si>
  <si>
    <t>1.3</t>
  </si>
  <si>
    <t>Autorenrechte</t>
  </si>
  <si>
    <t>1.4</t>
  </si>
  <si>
    <t>1.5</t>
  </si>
  <si>
    <t>Verschiedene Rechte</t>
  </si>
  <si>
    <t>1.6</t>
  </si>
  <si>
    <t>Herstellung Drehbuch</t>
  </si>
  <si>
    <t>1.7</t>
  </si>
  <si>
    <t>Vorbereitung</t>
  </si>
  <si>
    <t xml:space="preserve">II. </t>
  </si>
  <si>
    <t>2.1</t>
  </si>
  <si>
    <t>Produzenten</t>
  </si>
  <si>
    <t>2.2</t>
  </si>
  <si>
    <t>Regie</t>
  </si>
  <si>
    <t xml:space="preserve">III. </t>
  </si>
  <si>
    <t>3.1</t>
  </si>
  <si>
    <t>Hauptrollen</t>
  </si>
  <si>
    <t>3.2</t>
  </si>
  <si>
    <t>Nebenrollen</t>
  </si>
  <si>
    <t>Agenturen</t>
  </si>
  <si>
    <t xml:space="preserve">IV. </t>
  </si>
  <si>
    <t>Sozialabgaben Schweiz</t>
  </si>
  <si>
    <t>Sozialabgaben Ausland</t>
  </si>
  <si>
    <t xml:space="preserve">V. </t>
  </si>
  <si>
    <t>Miete Drehorte</t>
  </si>
  <si>
    <t>Dekorbau</t>
  </si>
  <si>
    <t>Fahrzeuge im Bild</t>
  </si>
  <si>
    <t>Kostüme</t>
  </si>
  <si>
    <t>Maske</t>
  </si>
  <si>
    <t xml:space="preserve">VI.  </t>
  </si>
  <si>
    <t>6.1</t>
  </si>
  <si>
    <t>Diäten</t>
  </si>
  <si>
    <t>Hotel</t>
  </si>
  <si>
    <t>Reisen</t>
  </si>
  <si>
    <t>Bürokosten</t>
  </si>
  <si>
    <t xml:space="preserve">VII. </t>
  </si>
  <si>
    <t>7.1</t>
  </si>
  <si>
    <t>Kamera</t>
  </si>
  <si>
    <t>7.2</t>
  </si>
  <si>
    <t>Ton</t>
  </si>
  <si>
    <t>7.3</t>
  </si>
  <si>
    <t>Licht</t>
  </si>
  <si>
    <t>7.4</t>
  </si>
  <si>
    <t>Kamera-Bühne</t>
  </si>
  <si>
    <t>7.5</t>
  </si>
  <si>
    <t>Montage</t>
  </si>
  <si>
    <t>Tonstudio</t>
  </si>
  <si>
    <t xml:space="preserve">VIII. </t>
  </si>
  <si>
    <t>Rohmaterial</t>
  </si>
  <si>
    <t>8.2</t>
  </si>
  <si>
    <t>Laborarbeiten Film</t>
  </si>
  <si>
    <t>8.3</t>
  </si>
  <si>
    <t>Arbeiten Video</t>
  </si>
  <si>
    <t>Arbeiten Foto</t>
  </si>
  <si>
    <t xml:space="preserve">IX. </t>
  </si>
  <si>
    <t>9.1</t>
  </si>
  <si>
    <t>Versicherungen</t>
  </si>
  <si>
    <t>9.2</t>
  </si>
  <si>
    <t>Werbekosten</t>
  </si>
  <si>
    <t>9.3</t>
  </si>
  <si>
    <t>Finanzierungskosten</t>
  </si>
  <si>
    <t>2. Sprachversion</t>
  </si>
  <si>
    <t>Drehbuch und Rechte</t>
  </si>
  <si>
    <t>Löhne Equipe</t>
  </si>
  <si>
    <t>Gagen Darsteller</t>
  </si>
  <si>
    <t>Sozialabgaben</t>
  </si>
  <si>
    <t>Diäten, Hotel, Reisen, Transporte, Bürokosten</t>
  </si>
  <si>
    <t>Technische Mittel</t>
  </si>
  <si>
    <t>Rohmaterial und Labor</t>
  </si>
  <si>
    <t>Versicherungen, diverse Kosten</t>
  </si>
  <si>
    <t>Produktionsbüro, technische Equipe</t>
  </si>
  <si>
    <t>Ausstattung, Kostüme, Maske</t>
  </si>
  <si>
    <t>Kleine Rollen, Statisten und Andere</t>
  </si>
  <si>
    <t>Möbel und Requisiten</t>
  </si>
  <si>
    <t>Spezialeffekte und Tiere</t>
  </si>
  <si>
    <t>Musikrechte</t>
  </si>
  <si>
    <t>Dekor und Kostüme</t>
  </si>
  <si>
    <t>Fahrzeugmieten</t>
  </si>
  <si>
    <t>Transporte, Zollkosten</t>
  </si>
  <si>
    <t>Vorspann, Trailer</t>
  </si>
  <si>
    <t>Archivierung Cinémathèque</t>
  </si>
  <si>
    <t>Rechtsberatung, Verbandsabgaben</t>
  </si>
  <si>
    <t>Total Herstellungskosten</t>
  </si>
  <si>
    <t>Zwischentotal</t>
  </si>
  <si>
    <t>Schweizer Produzent:</t>
  </si>
  <si>
    <t>Filmtitel:</t>
  </si>
  <si>
    <t>Regie:</t>
  </si>
  <si>
    <t>MWSt netto, nach Vorsteuerabzug</t>
  </si>
  <si>
    <t xml:space="preserve">Es sind die ursprünglich budgetierten Ausgaben aufgrund der vor Drehbeginn eingereichten definitiven Produktionsunterlagen anzugeben. </t>
  </si>
  <si>
    <t>Handlungsunkosten       7.5%</t>
  </si>
  <si>
    <t>Unvorhergesehenes      5%</t>
  </si>
  <si>
    <t>Zwischenabrechnung COVID19 Nachfinanzierung</t>
  </si>
  <si>
    <t>Gesamtbudget Auszahlung</t>
  </si>
  <si>
    <t>Ausgaben Schweizer Produzent Auszahlung</t>
  </si>
  <si>
    <t>A</t>
  </si>
  <si>
    <t>B</t>
  </si>
  <si>
    <t>C</t>
  </si>
  <si>
    <t>D</t>
  </si>
  <si>
    <t>Andere Zusatzkosten</t>
  </si>
  <si>
    <t>Spalten 1+ 2</t>
  </si>
  <si>
    <t>Kosten
Abbbruch
COVID19</t>
  </si>
  <si>
    <t>Kosten Verschiebung COVID19</t>
  </si>
  <si>
    <t>Spalte A</t>
  </si>
  <si>
    <t>Spalte B</t>
  </si>
  <si>
    <t>Spalte C</t>
  </si>
  <si>
    <t>Spalte D</t>
  </si>
  <si>
    <t>Im Prinzip müssten A+D den geplanten Kosten entsprechen. Die geschätzen Mehrkosten ergeben sich aus B+C.</t>
  </si>
  <si>
    <t>Kosten für die bisherigen Arbeiten (Vorbereitung, Dreh) insoweit sie normal durchgeführt werden konnten</t>
  </si>
  <si>
    <t>Direkte schon angefallene Zusatzkosten für offene Verpflichtungen durch Abbruch oder Unterbruch (Annullierungskosten, Lohnfortzahlung)</t>
  </si>
  <si>
    <t>Spalte 3</t>
  </si>
  <si>
    <t>Spalte 4</t>
  </si>
  <si>
    <t>Nicht von COVID19 abhängige Mehrkosten. Diese werden nicht nachfinanziert.</t>
  </si>
  <si>
    <t>Im Fall einer Koproduktion sind nur Mehrkosten des Schweizer Koproduzenten anrechenbar.</t>
  </si>
  <si>
    <t>Kalkulation Nachfinanzierung</t>
  </si>
  <si>
    <t>Kosten Abbruch</t>
  </si>
  <si>
    <t>Total Mehrkosten COVID19</t>
  </si>
  <si>
    <t>ISAN</t>
  </si>
  <si>
    <t>Prod.</t>
  </si>
  <si>
    <t>Supranational</t>
  </si>
  <si>
    <t>Zürcher Filmstiftung Projektentwicklung</t>
  </si>
  <si>
    <t>Zürcher Filmstiftung Herstellung</t>
  </si>
  <si>
    <t>Succès Zürich Produzent/in (Referenzmittel)</t>
  </si>
  <si>
    <t>Succès Zürich Autor/in (Kontinuitätsbonus)</t>
  </si>
  <si>
    <t>Succès Zürich Regie (Kontinuitätsbonus)</t>
  </si>
  <si>
    <t>Cinéforom aide à l'écriture</t>
  </si>
  <si>
    <t>Cinéforom aide à la réalisation</t>
  </si>
  <si>
    <t>Cinéforom soutien complémentaire</t>
  </si>
  <si>
    <t>Cinéforom comptes de soutien</t>
  </si>
  <si>
    <t>Cinéforom soutien complémentaire à l'écriture</t>
  </si>
  <si>
    <t>Cinéforom soutien à l'innovation (écriture)</t>
  </si>
  <si>
    <t>Cinéforom soutien à l'innovation (réalisation)</t>
  </si>
  <si>
    <t>Cantone Ticino DECS</t>
  </si>
  <si>
    <t>Cantone Ticino Film Plus</t>
  </si>
  <si>
    <t>Region Basel Projektentwicklung</t>
  </si>
  <si>
    <t>Region Basel Herstellung</t>
  </si>
  <si>
    <t>Kanton Aargau</t>
  </si>
  <si>
    <t>Kanton St. Gallen</t>
  </si>
  <si>
    <t>Zentralschweiz</t>
  </si>
  <si>
    <t>Succès Passage Antenne</t>
  </si>
  <si>
    <t>3Sat</t>
  </si>
  <si>
    <t>TV5 Monde</t>
  </si>
  <si>
    <t>Teleclub</t>
  </si>
  <si>
    <t>CHF</t>
  </si>
  <si>
    <t>DVD national</t>
  </si>
  <si>
    <t>VOD/SVOD national</t>
  </si>
  <si>
    <t>DVD international</t>
  </si>
  <si>
    <t>VOD/SVOD international</t>
  </si>
  <si>
    <t>Suissimage</t>
  </si>
  <si>
    <t>SSA</t>
  </si>
  <si>
    <t>SUISA</t>
  </si>
  <si>
    <t>Focal</t>
  </si>
  <si>
    <t>Product Placement</t>
  </si>
  <si>
    <t>Crowd-Funding</t>
  </si>
  <si>
    <t>Eurimages</t>
  </si>
  <si>
    <t>MEDIA / Creative Europe</t>
  </si>
  <si>
    <t>Titel</t>
  </si>
  <si>
    <t>Datum</t>
  </si>
  <si>
    <t>Unterschrift</t>
  </si>
  <si>
    <t>Gesamttotal</t>
  </si>
  <si>
    <t>Status</t>
  </si>
  <si>
    <t>Anteil Schweiz</t>
  </si>
  <si>
    <t>Eurimages Anteil Schweiz</t>
  </si>
  <si>
    <t>MEDIA Ersatzmassnahmen / Creative Europe</t>
  </si>
  <si>
    <t>Bund</t>
  </si>
  <si>
    <t>BAK selektiv Treatment</t>
  </si>
  <si>
    <t>BAK selektiv Drehbuch</t>
  </si>
  <si>
    <t>BAK selektiv Projektentwicklung</t>
  </si>
  <si>
    <t>BAK selektiv Herstellung</t>
  </si>
  <si>
    <t>BAK selektiv Postproduktion</t>
  </si>
  <si>
    <t>BAK Succès Cinéma Entwicklung</t>
  </si>
  <si>
    <t>BAK Succès Cinéma Produzent/in</t>
  </si>
  <si>
    <t>BAK Succès Cinéma Koproduzent/in</t>
  </si>
  <si>
    <t>BAK Succès Cinéma Autor/in</t>
  </si>
  <si>
    <t>BAK Succès Cinéma Regie</t>
  </si>
  <si>
    <t>BAK Succès Cinéma Verleih</t>
  </si>
  <si>
    <t>BAK Standortförderung FiSS (garantierter Teil)</t>
  </si>
  <si>
    <t>Regionen</t>
  </si>
  <si>
    <t>Berner Filmförderung Projektentwicklung</t>
  </si>
  <si>
    <t>Berner Filmförderung Herstellung</t>
  </si>
  <si>
    <t>Übrige Kantone</t>
  </si>
  <si>
    <t>Gemeinden</t>
  </si>
  <si>
    <t>Fernsehen</t>
  </si>
  <si>
    <t>SRG Projektentwicklung</t>
  </si>
  <si>
    <t>SRG Projektentwicklung Hors Pacte</t>
  </si>
  <si>
    <t>SRG Pacte Koproduktionsbeitrag</t>
  </si>
  <si>
    <t>SRG Herstellung Hors Pacte</t>
  </si>
  <si>
    <t>SRG Vorverkauf</t>
  </si>
  <si>
    <t>SRG Sachleistungen</t>
  </si>
  <si>
    <t>Succès Passage Antenne Koproduzent</t>
  </si>
  <si>
    <t>SRG Senderechte</t>
  </si>
  <si>
    <t>Arte/SRG</t>
  </si>
  <si>
    <t>Übrige Fernsehen Koproduktion</t>
  </si>
  <si>
    <t>Übrige Fernsehen Senderechte</t>
  </si>
  <si>
    <t>Auswertung</t>
  </si>
  <si>
    <t>Verleiher national</t>
  </si>
  <si>
    <t>Übrige Vorverkäufe national</t>
  </si>
  <si>
    <t>World Sales</t>
  </si>
  <si>
    <t>Verleiher international</t>
  </si>
  <si>
    <t>Übrige Vorverkäufe international</t>
  </si>
  <si>
    <t>Nationale Koproduzenten</t>
  </si>
  <si>
    <t>Bareinlage Koproduzent</t>
  </si>
  <si>
    <t>Sachleistungen Koproduzent</t>
  </si>
  <si>
    <t>Rückstellungen Koproduzent</t>
  </si>
  <si>
    <t>Partizipation Autor/in</t>
  </si>
  <si>
    <t>Partizipation Regie</t>
  </si>
  <si>
    <t>Partizipation Techniker/innen</t>
  </si>
  <si>
    <t>Partizipation Darsteller/innen</t>
  </si>
  <si>
    <t>Partizipation Industrie</t>
  </si>
  <si>
    <t>Andere nationale Koproduzenten</t>
  </si>
  <si>
    <t>Eigenmittel Produzent/in</t>
  </si>
  <si>
    <t>Bareinlage</t>
  </si>
  <si>
    <t>Sachleistungen Produzent/in</t>
  </si>
  <si>
    <t>Rückstellungen Produzentenhonorar</t>
  </si>
  <si>
    <t>Rückstellungen Handlungsunkosten</t>
  </si>
  <si>
    <t>Eigenmittel Produzent Definition Filmstiftung Zürich</t>
  </si>
  <si>
    <t>Eigenmittel Produzent Definition Cinéforom</t>
  </si>
  <si>
    <t>Andere Partner</t>
  </si>
  <si>
    <t>Teleproduktionsfonds</t>
  </si>
  <si>
    <t>Migros Kulturprozent</t>
  </si>
  <si>
    <t>Filme für eine Welt</t>
  </si>
  <si>
    <t>Stiftungen</t>
  </si>
  <si>
    <t>Sponsoren</t>
  </si>
  <si>
    <t>Investoren</t>
  </si>
  <si>
    <t>Gap-Finanzierung Bankkredite</t>
  </si>
  <si>
    <t>Gap-Finanzierung private Finanzierung</t>
  </si>
  <si>
    <t>Übrige Partner</t>
  </si>
  <si>
    <t>Zugesagt (Status 1)</t>
  </si>
  <si>
    <t>Status: 1) zugesagt (bitte Finanzierungsnachweise mitliefern)    2) beantragt    3) noch zu beantragen</t>
  </si>
  <si>
    <t>Anteil Ausland</t>
  </si>
  <si>
    <t>Koproduzent/in 1</t>
  </si>
  <si>
    <t>LAND</t>
  </si>
  <si>
    <t>National</t>
  </si>
  <si>
    <t>Standortförderung / Tax incentive</t>
  </si>
  <si>
    <t>Regional</t>
  </si>
  <si>
    <t>Nationale Auswertung</t>
  </si>
  <si>
    <t>Andere Koproduzenten</t>
  </si>
  <si>
    <t>Eigenmittel ausländische/r Produzent/in</t>
  </si>
  <si>
    <t>Koproduzent/in 2</t>
  </si>
  <si>
    <t>Koproduzent/in 3</t>
  </si>
  <si>
    <t>COVID19 Kurzarbeit</t>
  </si>
  <si>
    <t>COVID19 Selbständige</t>
  </si>
  <si>
    <t>COVID19 Ausfallentschädigung</t>
  </si>
  <si>
    <t>Zwischenabrechnung Total B</t>
  </si>
  <si>
    <t>Zwischenabrechnung Total C</t>
  </si>
  <si>
    <t xml:space="preserve">Finanzierungsplan 895 </t>
  </si>
  <si>
    <t>Mehrkosten</t>
  </si>
  <si>
    <t>Bedarf Nachfinanzierung</t>
  </si>
  <si>
    <t>Finanzierungsplan 896</t>
  </si>
  <si>
    <t>Finanzierungsplan 897</t>
  </si>
  <si>
    <t>Anteil BAK</t>
  </si>
  <si>
    <t>Anteil SRG</t>
  </si>
  <si>
    <t>Anteil Zürcher Filmstiftung</t>
  </si>
  <si>
    <t>Anteil Berner Filmförderung</t>
  </si>
  <si>
    <t>Anteil Cinéforom</t>
  </si>
  <si>
    <t>Anteil Canttone Ticino</t>
  </si>
  <si>
    <t>Anteil Region Basel</t>
  </si>
  <si>
    <t>Anteil Kanton Aargau</t>
  </si>
  <si>
    <t>Anteil Kanton St. Gallen</t>
  </si>
  <si>
    <t>Anteil übrige Kantone</t>
  </si>
  <si>
    <t>Anteil Zentralschweiz</t>
  </si>
  <si>
    <t>Finanzierungsanteile</t>
  </si>
  <si>
    <t>Beilagen</t>
  </si>
  <si>
    <t>Nachfinanzierungsgesuch</t>
  </si>
  <si>
    <t>In den anderen Fällen ist das Gesuch bei der Regionalförderung beurteilt, die am meisten beteiligt ist.</t>
  </si>
  <si>
    <t>Das Nachfinanzierungsgesuch ist subsidiär zu den COVID19-Massnahmen der Kantone.</t>
  </si>
  <si>
    <t>Belege für bezahlte Ausfallentschädigungen (Spalte B) über 5000 Franken pro Person/Firma</t>
  </si>
  <si>
    <t>Begründungen für Mehrkosten über 10%</t>
  </si>
  <si>
    <t>Beantragte Nachfinanzierung alle Förderer</t>
  </si>
  <si>
    <t>895-897 enthalten die Massnahmen der Kantone</t>
  </si>
  <si>
    <t>Beleg Kanton Kurzarbeit (Entscheid oder Gesuch)</t>
  </si>
  <si>
    <t>Beleg Kanton Hilfe Selbständige (Entscheid oder Gesuch)</t>
  </si>
  <si>
    <t>Beleg Kanton Ausfallentschädigung (Entscheid oder Gesuch)</t>
  </si>
  <si>
    <t>COVID19 Zwischenabrechnung (Tab 2 Excel)</t>
  </si>
  <si>
    <t>Aktualisierter Finanzierungsplan (Tab 3 Excel)</t>
  </si>
  <si>
    <t>Kalkulation Nachfinanzierung (Tab 4 Excel)</t>
  </si>
  <si>
    <t>Filmtitel</t>
  </si>
  <si>
    <t>Produktionsfirma</t>
  </si>
  <si>
    <t>Ort</t>
  </si>
  <si>
    <t xml:space="preserve">Es gibt keine Frist zur Einreichung. </t>
  </si>
  <si>
    <t>Finanzierung durch andere Massnahmen</t>
  </si>
  <si>
    <t>Chronologische Beschreibung der Ereignisse und Begründung des Gesuchs inkl. beantragtem Betrag (unterschriebener Brief)</t>
  </si>
  <si>
    <t>Zeitplan für die Fortführung der Herstellung (Drehplan, Produktionsplan)</t>
  </si>
  <si>
    <t>COVID-Delegierter</t>
  </si>
  <si>
    <t>Künftige Zusatzkosten wegen Verschiebung der Herstellung (z.B. neue Dekors suchen, Vertragsänderungen, Reisekosten und Schutzkonzept)</t>
  </si>
  <si>
    <t>Berechnungen automatisch</t>
  </si>
  <si>
    <t>Kosten Verschiebung / Schutzkonzept</t>
  </si>
  <si>
    <t>Aufnahmeleitung, Diverses, Schutzmaterial</t>
  </si>
  <si>
    <t xml:space="preserve">Künftige geplante Kosten </t>
  </si>
  <si>
    <t>Bisherige reguläre Kosten</t>
  </si>
  <si>
    <t>Nur Kosten des Schweizer Produzenten aufführen</t>
  </si>
  <si>
    <t>Zusatzkosten COVID in Prozent</t>
  </si>
  <si>
    <t>Finanzierungsplan Herstellung mit COVID10 Nachfinanzierung</t>
  </si>
  <si>
    <t>A+D geplant</t>
  </si>
  <si>
    <t>A+B+C+D+4</t>
  </si>
  <si>
    <t>(B+C)/2</t>
  </si>
  <si>
    <t>Vorgesehene Gesamtkosten Schwezer Produzent</t>
  </si>
  <si>
    <t>Noch offene geplante Kosten der Herstellung und Fertigstellung, die nicht durch den Abbruch berührt wurden (z.B. Mischung un einem Jahr)</t>
  </si>
  <si>
    <t>Mehrkosten über 5000 Franken sind zu belegen.</t>
  </si>
  <si>
    <t>B+C Covid</t>
  </si>
  <si>
    <t>Das Gesuch ist bei allen Förderstellen einzureichen, bei denen eine Nachfinanzierung beantragt wird.</t>
  </si>
  <si>
    <t>Die Gesuche bei den Kantonen sind mit der Einreichung nachzuweisen.</t>
  </si>
  <si>
    <t>Das Gesuch kann eingereicht werden, wenn die Produktionsplanung für die Wiederaufnahme vorhanden ist.</t>
  </si>
  <si>
    <t>Das Gesuch wird vom BAK geprüft, wenn dieses die Herstellung des Projekts fördert.</t>
  </si>
  <si>
    <t>2317 enthält den Posten des/der COVID-Delegierten.</t>
  </si>
  <si>
    <t>Materialkosten Schutzmaterial sind unter Posten 6.7 einzutragen.</t>
  </si>
  <si>
    <t>Bei zusätzlichen Drehtagen aufgrund von Schutzmassnahmen sind die Kosten in allen betroffenen Posten aufzuführen.</t>
  </si>
  <si>
    <t>898 enthält die total beantragte Nachfinanzierung. Die Aufteilung obliegt den Förderinstitutionen.</t>
  </si>
  <si>
    <t>Cashflowplan bei Budget ab 2 Millionen Franken oder komplexen Koproduktionen.</t>
  </si>
  <si>
    <t>Begründung, falls eines der Gesuche an den Kanton nicht gestellt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</si>
</sst>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%;\-;\-"/>
    <numFmt numFmtId="167" formatCode="0%;0%;0%"/>
  </numFmts>
  <fonts count="14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b/>
      <sz val="10"/>
      <name val="MS Sans Serif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DC9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3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2" xfId="0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4" fillId="0" borderId="0" xfId="0" applyFont="1" applyProtection="1"/>
    <xf numFmtId="3" fontId="1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Protection="1"/>
    <xf numFmtId="0" fontId="5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Protection="1"/>
    <xf numFmtId="0" fontId="5" fillId="0" borderId="3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8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/>
    </xf>
    <xf numFmtId="0" fontId="9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/>
    </xf>
    <xf numFmtId="164" fontId="6" fillId="0" borderId="8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164" fontId="6" fillId="0" borderId="8" xfId="0" applyNumberFormat="1" applyFont="1" applyBorder="1" applyProtection="1"/>
    <xf numFmtId="0" fontId="5" fillId="0" borderId="5" xfId="0" applyFont="1" applyBorder="1" applyAlignment="1" applyProtection="1">
      <alignment horizontal="left"/>
    </xf>
    <xf numFmtId="0" fontId="6" fillId="0" borderId="13" xfId="0" applyFont="1" applyBorder="1" applyProtection="1"/>
    <xf numFmtId="0" fontId="6" fillId="0" borderId="1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3" fontId="1" fillId="0" borderId="0" xfId="0" applyNumberFormat="1" applyFont="1" applyProtection="1"/>
    <xf numFmtId="0" fontId="6" fillId="2" borderId="5" xfId="0" applyFont="1" applyFill="1" applyBorder="1" applyAlignment="1" applyProtection="1">
      <alignment horizontal="center" vertical="center" wrapText="1"/>
    </xf>
    <xf numFmtId="3" fontId="1" fillId="0" borderId="20" xfId="0" applyNumberFormat="1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right" vertical="center"/>
      <protection locked="0"/>
    </xf>
    <xf numFmtId="0" fontId="6" fillId="3" borderId="23" xfId="0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protection locked="0"/>
    </xf>
    <xf numFmtId="0" fontId="6" fillId="4" borderId="26" xfId="0" applyFont="1" applyFill="1" applyBorder="1" applyAlignment="1" applyProtection="1">
      <protection locked="0"/>
    </xf>
    <xf numFmtId="165" fontId="6" fillId="4" borderId="17" xfId="1" applyNumberFormat="1" applyFont="1" applyFill="1" applyBorder="1" applyAlignment="1" applyProtection="1">
      <alignment vertical="center"/>
    </xf>
    <xf numFmtId="9" fontId="6" fillId="4" borderId="22" xfId="2" applyFont="1" applyFill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/>
      <protection locked="0"/>
    </xf>
    <xf numFmtId="0" fontId="5" fillId="4" borderId="15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0" fontId="5" fillId="4" borderId="26" xfId="0" applyFont="1" applyFill="1" applyBorder="1" applyProtection="1">
      <protection locked="0"/>
    </xf>
    <xf numFmtId="165" fontId="6" fillId="4" borderId="17" xfId="1" applyNumberFormat="1" applyFont="1" applyFill="1" applyBorder="1" applyProtection="1"/>
    <xf numFmtId="9" fontId="6" fillId="4" borderId="22" xfId="2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8" fillId="5" borderId="27" xfId="0" applyFont="1" applyFill="1" applyBorder="1" applyProtection="1">
      <protection locked="0"/>
    </xf>
    <xf numFmtId="0" fontId="6" fillId="5" borderId="28" xfId="0" applyFont="1" applyFill="1" applyBorder="1" applyProtection="1">
      <protection locked="0"/>
    </xf>
    <xf numFmtId="0" fontId="6" fillId="5" borderId="29" xfId="0" applyFont="1" applyFill="1" applyBorder="1" applyProtection="1">
      <protection locked="0"/>
    </xf>
    <xf numFmtId="165" fontId="6" fillId="5" borderId="30" xfId="1" applyNumberFormat="1" applyFont="1" applyFill="1" applyBorder="1" applyProtection="1"/>
    <xf numFmtId="9" fontId="6" fillId="5" borderId="30" xfId="2" applyFont="1" applyFill="1" applyBorder="1" applyAlignment="1" applyProtection="1">
      <alignment horizontal="right"/>
    </xf>
    <xf numFmtId="0" fontId="8" fillId="0" borderId="3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32" xfId="0" applyFont="1" applyFill="1" applyBorder="1" applyProtection="1">
      <protection locked="0"/>
    </xf>
    <xf numFmtId="165" fontId="6" fillId="6" borderId="32" xfId="1" applyNumberFormat="1" applyFont="1" applyFill="1" applyBorder="1" applyProtection="1">
      <protection locked="0"/>
    </xf>
    <xf numFmtId="166" fontId="6" fillId="2" borderId="32" xfId="2" applyNumberFormat="1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6" borderId="11" xfId="0" applyFont="1" applyFill="1" applyBorder="1" applyProtection="1">
      <protection locked="0"/>
    </xf>
    <xf numFmtId="0" fontId="6" fillId="6" borderId="35" xfId="0" applyFont="1" applyFill="1" applyBorder="1" applyProtection="1">
      <protection locked="0"/>
    </xf>
    <xf numFmtId="165" fontId="6" fillId="6" borderId="35" xfId="1" applyNumberFormat="1" applyFont="1" applyFill="1" applyBorder="1" applyProtection="1">
      <protection locked="0"/>
    </xf>
    <xf numFmtId="166" fontId="6" fillId="2" borderId="35" xfId="2" applyNumberFormat="1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Protection="1">
      <protection locked="0"/>
    </xf>
    <xf numFmtId="0" fontId="6" fillId="6" borderId="32" xfId="0" applyFont="1" applyFill="1" applyBorder="1" applyProtection="1">
      <protection locked="0"/>
    </xf>
    <xf numFmtId="0" fontId="8" fillId="0" borderId="14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166" fontId="6" fillId="2" borderId="7" xfId="2" applyNumberFormat="1" applyFont="1" applyFill="1" applyBorder="1" applyAlignment="1" applyProtection="1">
      <alignment horizontal="right"/>
    </xf>
    <xf numFmtId="0" fontId="8" fillId="0" borderId="24" xfId="0" applyFont="1" applyBorder="1" applyProtection="1">
      <protection locked="0"/>
    </xf>
    <xf numFmtId="166" fontId="6" fillId="2" borderId="11" xfId="2" applyNumberFormat="1" applyFont="1" applyFill="1" applyBorder="1" applyAlignment="1" applyProtection="1">
      <alignment horizontal="right"/>
    </xf>
    <xf numFmtId="0" fontId="6" fillId="6" borderId="12" xfId="0" applyFont="1" applyFill="1" applyBorder="1" applyAlignment="1" applyProtection="1">
      <alignment horizontal="center"/>
      <protection locked="0"/>
    </xf>
    <xf numFmtId="0" fontId="6" fillId="6" borderId="25" xfId="0" applyFont="1" applyFill="1" applyBorder="1" applyProtection="1">
      <protection locked="0"/>
    </xf>
    <xf numFmtId="14" fontId="8" fillId="0" borderId="0" xfId="0" applyNumberFormat="1" applyFont="1" applyAlignment="1" applyProtection="1">
      <alignment horizontal="left"/>
    </xf>
    <xf numFmtId="1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9" fontId="6" fillId="0" borderId="0" xfId="2" applyFont="1" applyBorder="1" applyAlignment="1" applyProtection="1">
      <alignment horizontal="right"/>
    </xf>
    <xf numFmtId="0" fontId="6" fillId="5" borderId="37" xfId="0" applyFont="1" applyFill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6" borderId="12" xfId="0" applyFont="1" applyFill="1" applyBorder="1" applyProtection="1">
      <protection locked="0"/>
    </xf>
    <xf numFmtId="0" fontId="6" fillId="6" borderId="38" xfId="0" applyFont="1" applyFill="1" applyBorder="1" applyProtection="1">
      <protection locked="0"/>
    </xf>
    <xf numFmtId="165" fontId="6" fillId="6" borderId="38" xfId="1" applyNumberFormat="1" applyFont="1" applyFill="1" applyBorder="1" applyProtection="1">
      <protection locked="0"/>
    </xf>
    <xf numFmtId="0" fontId="6" fillId="0" borderId="35" xfId="0" applyFont="1" applyBorder="1" applyProtection="1">
      <protection locked="0"/>
    </xf>
    <xf numFmtId="0" fontId="8" fillId="5" borderId="39" xfId="0" applyFont="1" applyFill="1" applyBorder="1" applyProtection="1">
      <protection locked="0"/>
    </xf>
    <xf numFmtId="0" fontId="8" fillId="0" borderId="10" xfId="0" applyFont="1" applyBorder="1" applyProtection="1"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0" fontId="8" fillId="7" borderId="40" xfId="0" applyFont="1" applyFill="1" applyBorder="1" applyProtection="1">
      <protection locked="0"/>
    </xf>
    <xf numFmtId="0" fontId="9" fillId="7" borderId="41" xfId="0" applyFont="1" applyFill="1" applyBorder="1" applyProtection="1">
      <protection locked="0"/>
    </xf>
    <xf numFmtId="0" fontId="9" fillId="7" borderId="9" xfId="0" applyFont="1" applyFill="1" applyBorder="1" applyProtection="1">
      <protection locked="0"/>
    </xf>
    <xf numFmtId="165" fontId="9" fillId="7" borderId="41" xfId="1" applyNumberFormat="1" applyFont="1" applyFill="1" applyBorder="1" applyProtection="1"/>
    <xf numFmtId="9" fontId="9" fillId="7" borderId="41" xfId="2" applyFont="1" applyFill="1" applyBorder="1" applyAlignment="1" applyProtection="1">
      <alignment horizontal="right"/>
    </xf>
    <xf numFmtId="0" fontId="8" fillId="7" borderId="24" xfId="0" applyFont="1" applyFill="1" applyBorder="1" applyProtection="1">
      <protection locked="0"/>
    </xf>
    <xf numFmtId="0" fontId="9" fillId="7" borderId="25" xfId="0" applyFont="1" applyFill="1" applyBorder="1" applyProtection="1">
      <protection locked="0"/>
    </xf>
    <xf numFmtId="0" fontId="9" fillId="7" borderId="36" xfId="0" applyFont="1" applyFill="1" applyBorder="1" applyProtection="1">
      <protection locked="0"/>
    </xf>
    <xf numFmtId="165" fontId="9" fillId="7" borderId="25" xfId="1" applyNumberFormat="1" applyFont="1" applyFill="1" applyBorder="1" applyProtection="1"/>
    <xf numFmtId="9" fontId="9" fillId="7" borderId="25" xfId="2" applyFont="1" applyFill="1" applyBorder="1" applyAlignment="1" applyProtection="1">
      <alignment horizontal="right"/>
    </xf>
    <xf numFmtId="0" fontId="6" fillId="6" borderId="42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Protection="1">
      <protection locked="0"/>
    </xf>
    <xf numFmtId="0" fontId="9" fillId="7" borderId="23" xfId="0" applyFont="1" applyFill="1" applyBorder="1" applyProtection="1">
      <protection locked="0"/>
    </xf>
    <xf numFmtId="0" fontId="9" fillId="7" borderId="4" xfId="0" applyFont="1" applyFill="1" applyBorder="1" applyProtection="1">
      <protection locked="0"/>
    </xf>
    <xf numFmtId="165" fontId="9" fillId="7" borderId="23" xfId="1" applyNumberFormat="1" applyFont="1" applyFill="1" applyBorder="1" applyProtection="1"/>
    <xf numFmtId="9" fontId="9" fillId="7" borderId="23" xfId="2" applyFont="1" applyFill="1" applyBorder="1" applyAlignment="1" applyProtection="1">
      <alignment horizontal="right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4" borderId="15" xfId="0" applyFont="1" applyFill="1" applyBorder="1" applyProtection="1">
      <protection locked="0"/>
    </xf>
    <xf numFmtId="0" fontId="5" fillId="3" borderId="26" xfId="0" applyFont="1" applyFill="1" applyBorder="1" applyProtection="1">
      <protection locked="0"/>
    </xf>
    <xf numFmtId="165" fontId="6" fillId="4" borderId="26" xfId="1" applyNumberFormat="1" applyFont="1" applyFill="1" applyBorder="1" applyProtection="1"/>
    <xf numFmtId="9" fontId="6" fillId="4" borderId="43" xfId="2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center"/>
      <protection locked="0"/>
    </xf>
    <xf numFmtId="165" fontId="6" fillId="6" borderId="7" xfId="1" applyNumberFormat="1" applyFont="1" applyFill="1" applyBorder="1" applyProtection="1">
      <protection locked="0"/>
    </xf>
    <xf numFmtId="165" fontId="6" fillId="0" borderId="0" xfId="1" applyNumberFormat="1" applyFont="1" applyProtection="1">
      <protection locked="0"/>
    </xf>
    <xf numFmtId="165" fontId="6" fillId="0" borderId="0" xfId="1" applyNumberFormat="1" applyFont="1" applyAlignment="1" applyProtection="1">
      <alignment horizontal="right"/>
    </xf>
    <xf numFmtId="0" fontId="5" fillId="3" borderId="17" xfId="0" applyFont="1" applyFill="1" applyBorder="1" applyProtection="1">
      <protection locked="0"/>
    </xf>
    <xf numFmtId="166" fontId="6" fillId="2" borderId="38" xfId="2" applyNumberFormat="1" applyFont="1" applyFill="1" applyBorder="1" applyAlignment="1" applyProtection="1">
      <alignment horizontal="right"/>
    </xf>
    <xf numFmtId="165" fontId="6" fillId="0" borderId="0" xfId="1" applyNumberFormat="1" applyFont="1" applyBorder="1" applyProtection="1"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165" fontId="6" fillId="5" borderId="30" xfId="1" applyNumberFormat="1" applyFont="1" applyFill="1" applyBorder="1" applyProtection="1">
      <protection locked="0"/>
    </xf>
    <xf numFmtId="0" fontId="2" fillId="8" borderId="0" xfId="0" applyFont="1" applyFill="1" applyBorder="1" applyProtection="1"/>
    <xf numFmtId="0" fontId="1" fillId="8" borderId="0" xfId="0" applyFont="1" applyFill="1" applyProtection="1">
      <protection locked="0"/>
    </xf>
    <xf numFmtId="3" fontId="1" fillId="8" borderId="0" xfId="0" applyNumberFormat="1" applyFont="1" applyFill="1" applyProtection="1">
      <protection locked="0"/>
    </xf>
    <xf numFmtId="0" fontId="0" fillId="8" borderId="0" xfId="0" applyFill="1"/>
    <xf numFmtId="0" fontId="1" fillId="8" borderId="15" xfId="0" applyFont="1" applyFill="1" applyBorder="1"/>
    <xf numFmtId="0" fontId="1" fillId="8" borderId="16" xfId="0" applyFont="1" applyFill="1" applyBorder="1"/>
    <xf numFmtId="0" fontId="1" fillId="8" borderId="43" xfId="0" applyFont="1" applyFill="1" applyBorder="1"/>
    <xf numFmtId="0" fontId="3" fillId="8" borderId="0" xfId="0" applyFont="1" applyFill="1" applyProtection="1">
      <protection locked="0"/>
    </xf>
    <xf numFmtId="0" fontId="0" fillId="8" borderId="0" xfId="0" applyFill="1" applyBorder="1"/>
    <xf numFmtId="0" fontId="1" fillId="8" borderId="0" xfId="0" applyFont="1" applyFill="1" applyBorder="1" applyProtection="1">
      <protection locked="0"/>
    </xf>
    <xf numFmtId="0" fontId="1" fillId="8" borderId="0" xfId="0" applyFont="1" applyFill="1" applyBorder="1"/>
    <xf numFmtId="3" fontId="6" fillId="8" borderId="0" xfId="0" applyNumberFormat="1" applyFont="1" applyFill="1" applyProtection="1">
      <protection locked="0"/>
    </xf>
    <xf numFmtId="3" fontId="1" fillId="8" borderId="20" xfId="0" applyNumberFormat="1" applyFont="1" applyFill="1" applyBorder="1" applyProtection="1">
      <protection locked="0"/>
    </xf>
    <xf numFmtId="0" fontId="6" fillId="8" borderId="0" xfId="0" applyFont="1" applyFill="1" applyProtection="1"/>
    <xf numFmtId="0" fontId="12" fillId="8" borderId="0" xfId="0" applyFont="1" applyFill="1"/>
    <xf numFmtId="3" fontId="3" fillId="8" borderId="20" xfId="0" applyNumberFormat="1" applyFont="1" applyFill="1" applyBorder="1" applyProtection="1">
      <protection locked="0"/>
    </xf>
    <xf numFmtId="165" fontId="1" fillId="8" borderId="44" xfId="1" applyNumberFormat="1" applyFont="1" applyFill="1" applyBorder="1"/>
    <xf numFmtId="165" fontId="6" fillId="8" borderId="0" xfId="1" applyNumberFormat="1" applyFont="1" applyFill="1"/>
    <xf numFmtId="9" fontId="6" fillId="8" borderId="0" xfId="2" applyFont="1" applyFill="1" applyAlignment="1">
      <alignment horizontal="left"/>
    </xf>
    <xf numFmtId="165" fontId="1" fillId="8" borderId="45" xfId="1" applyNumberFormat="1" applyFont="1" applyFill="1" applyBorder="1"/>
    <xf numFmtId="165" fontId="1" fillId="8" borderId="46" xfId="1" applyNumberFormat="1" applyFont="1" applyFill="1" applyBorder="1"/>
    <xf numFmtId="165" fontId="6" fillId="8" borderId="0" xfId="0" applyNumberFormat="1" applyFont="1" applyFill="1"/>
    <xf numFmtId="0" fontId="8" fillId="8" borderId="14" xfId="0" applyFont="1" applyFill="1" applyBorder="1" applyProtection="1">
      <protection locked="0"/>
    </xf>
    <xf numFmtId="0" fontId="6" fillId="8" borderId="32" xfId="0" applyFont="1" applyFill="1" applyBorder="1" applyProtection="1">
      <protection locked="0"/>
    </xf>
    <xf numFmtId="0" fontId="6" fillId="8" borderId="2" xfId="0" applyFont="1" applyFill="1" applyBorder="1" applyProtection="1">
      <protection locked="0"/>
    </xf>
    <xf numFmtId="0" fontId="8" fillId="8" borderId="24" xfId="0" applyFont="1" applyFill="1" applyBorder="1" applyProtection="1">
      <protection locked="0"/>
    </xf>
    <xf numFmtId="0" fontId="6" fillId="8" borderId="34" xfId="0" applyFont="1" applyFill="1" applyBorder="1" applyProtection="1">
      <protection locked="0"/>
    </xf>
    <xf numFmtId="3" fontId="13" fillId="8" borderId="0" xfId="0" applyNumberFormat="1" applyFont="1" applyFill="1" applyProtection="1">
      <protection locked="0"/>
    </xf>
    <xf numFmtId="0" fontId="0" fillId="8" borderId="0" xfId="0" applyFont="1" applyFill="1"/>
    <xf numFmtId="3" fontId="3" fillId="8" borderId="20" xfId="0" applyNumberFormat="1" applyFont="1" applyFill="1" applyBorder="1" applyAlignment="1" applyProtection="1">
      <alignment vertical="center"/>
    </xf>
    <xf numFmtId="0" fontId="1" fillId="8" borderId="0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 applyAlignment="1" applyProtection="1">
      <alignment horizontal="right"/>
      <protection locked="0"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6" fillId="8" borderId="0" xfId="0" applyFont="1" applyFill="1" applyBorder="1" applyAlignment="1" applyProtection="1">
      <alignment vertical="center"/>
      <protection locked="0"/>
    </xf>
    <xf numFmtId="0" fontId="6" fillId="8" borderId="0" xfId="0" applyFont="1" applyFill="1" applyBorder="1" applyAlignment="1" applyProtection="1">
      <alignment horizontal="right" vertical="center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NumberFormat="1" applyFont="1" applyFill="1" applyBorder="1" applyAlignment="1" applyProtection="1">
      <alignment horizontal="center"/>
      <protection locked="0"/>
    </xf>
    <xf numFmtId="0" fontId="3" fillId="8" borderId="0" xfId="0" applyNumberFormat="1" applyFont="1" applyFill="1" applyBorder="1" applyAlignment="1" applyProtection="1">
      <alignment horizontal="center"/>
      <protection locked="0"/>
    </xf>
    <xf numFmtId="1" fontId="6" fillId="8" borderId="0" xfId="0" applyNumberFormat="1" applyFont="1" applyFill="1" applyBorder="1" applyAlignment="1" applyProtection="1">
      <alignment horizontal="left"/>
    </xf>
    <xf numFmtId="164" fontId="6" fillId="8" borderId="0" xfId="0" applyNumberFormat="1" applyFont="1" applyFill="1" applyBorder="1" applyAlignment="1" applyProtection="1">
      <alignment horizontal="left"/>
    </xf>
    <xf numFmtId="0" fontId="6" fillId="8" borderId="8" xfId="0" applyFont="1" applyFill="1" applyBorder="1" applyAlignment="1" applyProtection="1">
      <alignment horizontal="left"/>
    </xf>
    <xf numFmtId="0" fontId="6" fillId="8" borderId="0" xfId="0" applyFont="1" applyFill="1" applyBorder="1" applyAlignment="1" applyProtection="1">
      <alignment horizontal="left"/>
    </xf>
    <xf numFmtId="0" fontId="6" fillId="8" borderId="8" xfId="0" applyFont="1" applyFill="1" applyBorder="1" applyProtection="1"/>
    <xf numFmtId="3" fontId="5" fillId="8" borderId="4" xfId="0" applyNumberFormat="1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9" fontId="6" fillId="8" borderId="6" xfId="0" applyNumberFormat="1" applyFont="1" applyFill="1" applyBorder="1" applyProtection="1"/>
    <xf numFmtId="9" fontId="6" fillId="8" borderId="7" xfId="0" applyNumberFormat="1" applyFont="1" applyFill="1" applyBorder="1" applyProtection="1"/>
    <xf numFmtId="0" fontId="10" fillId="8" borderId="4" xfId="0" applyNumberFormat="1" applyFont="1" applyFill="1" applyBorder="1" applyAlignment="1" applyProtection="1">
      <alignment horizontal="center"/>
    </xf>
    <xf numFmtId="9" fontId="6" fillId="8" borderId="4" xfId="0" applyNumberFormat="1" applyFont="1" applyFill="1" applyBorder="1" applyAlignment="1" applyProtection="1">
      <alignment horizontal="center" vertical="center" wrapText="1"/>
    </xf>
    <xf numFmtId="9" fontId="6" fillId="8" borderId="19" xfId="0" applyNumberFormat="1" applyFont="1" applyFill="1" applyBorder="1" applyProtection="1"/>
    <xf numFmtId="9" fontId="6" fillId="8" borderId="18" xfId="0" applyNumberFormat="1" applyFont="1" applyFill="1" applyBorder="1" applyProtection="1"/>
    <xf numFmtId="3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3" fontId="13" fillId="0" borderId="5" xfId="0" applyNumberFormat="1" applyFont="1" applyBorder="1" applyProtection="1">
      <protection locked="0"/>
    </xf>
    <xf numFmtId="3" fontId="5" fillId="2" borderId="36" xfId="0" applyNumberFormat="1" applyFont="1" applyFill="1" applyBorder="1" applyAlignment="1" applyProtection="1">
      <alignment horizontal="center"/>
    </xf>
    <xf numFmtId="3" fontId="5" fillId="8" borderId="36" xfId="0" applyNumberFormat="1" applyFont="1" applyFill="1" applyBorder="1" applyAlignment="1" applyProtection="1">
      <alignment horizontal="center"/>
    </xf>
    <xf numFmtId="0" fontId="5" fillId="8" borderId="36" xfId="0" applyFont="1" applyFill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/>
    </xf>
    <xf numFmtId="165" fontId="5" fillId="0" borderId="4" xfId="1" applyNumberFormat="1" applyFont="1" applyBorder="1" applyProtection="1"/>
    <xf numFmtId="167" fontId="6" fillId="8" borderId="7" xfId="2" applyNumberFormat="1" applyFont="1" applyFill="1" applyBorder="1" applyProtection="1"/>
    <xf numFmtId="167" fontId="6" fillId="8" borderId="4" xfId="2" applyNumberFormat="1" applyFont="1" applyFill="1" applyBorder="1" applyProtection="1"/>
    <xf numFmtId="165" fontId="6" fillId="0" borderId="7" xfId="1" applyNumberFormat="1" applyFont="1" applyBorder="1" applyProtection="1"/>
    <xf numFmtId="165" fontId="6" fillId="2" borderId="7" xfId="1" applyNumberFormat="1" applyFont="1" applyFill="1" applyBorder="1" applyProtection="1">
      <protection locked="0"/>
    </xf>
    <xf numFmtId="165" fontId="5" fillId="8" borderId="7" xfId="1" applyNumberFormat="1" applyFont="1" applyFill="1" applyBorder="1" applyProtection="1">
      <protection locked="0"/>
    </xf>
    <xf numFmtId="165" fontId="5" fillId="8" borderId="14" xfId="1" applyNumberFormat="1" applyFont="1" applyFill="1" applyBorder="1" applyProtection="1">
      <protection locked="0"/>
    </xf>
    <xf numFmtId="165" fontId="6" fillId="0" borderId="7" xfId="1" applyNumberFormat="1" applyFont="1" applyBorder="1" applyProtection="1">
      <protection locked="0"/>
    </xf>
    <xf numFmtId="165" fontId="5" fillId="2" borderId="4" xfId="1" applyNumberFormat="1" applyFont="1" applyFill="1" applyBorder="1" applyProtection="1"/>
    <xf numFmtId="165" fontId="6" fillId="0" borderId="6" xfId="1" applyNumberFormat="1" applyFont="1" applyBorder="1" applyProtection="1"/>
    <xf numFmtId="165" fontId="6" fillId="2" borderId="6" xfId="1" applyNumberFormat="1" applyFont="1" applyFill="1" applyBorder="1" applyProtection="1"/>
    <xf numFmtId="165" fontId="5" fillId="8" borderId="7" xfId="1" applyNumberFormat="1" applyFont="1" applyFill="1" applyBorder="1" applyProtection="1"/>
    <xf numFmtId="165" fontId="5" fillId="8" borderId="0" xfId="1" applyNumberFormat="1" applyFont="1" applyFill="1" applyProtection="1"/>
    <xf numFmtId="165" fontId="6" fillId="2" borderId="6" xfId="1" applyNumberFormat="1" applyFont="1" applyFill="1" applyBorder="1" applyProtection="1">
      <protection locked="0"/>
    </xf>
    <xf numFmtId="165" fontId="5" fillId="8" borderId="0" xfId="1" applyNumberFormat="1" applyFont="1" applyFill="1" applyProtection="1">
      <protection locked="0"/>
    </xf>
    <xf numFmtId="165" fontId="6" fillId="0" borderId="6" xfId="1" applyNumberFormat="1" applyFont="1" applyBorder="1" applyProtection="1">
      <protection locked="0"/>
    </xf>
    <xf numFmtId="165" fontId="5" fillId="8" borderId="4" xfId="1" applyNumberFormat="1" applyFont="1" applyFill="1" applyBorder="1" applyProtection="1"/>
    <xf numFmtId="165" fontId="5" fillId="8" borderId="12" xfId="1" applyNumberFormat="1" applyFont="1" applyFill="1" applyBorder="1" applyProtection="1">
      <protection locked="0"/>
    </xf>
    <xf numFmtId="165" fontId="5" fillId="8" borderId="0" xfId="1" applyNumberFormat="1" applyFont="1" applyFill="1" applyBorder="1" applyProtection="1">
      <protection locked="0"/>
    </xf>
    <xf numFmtId="165" fontId="10" fillId="2" borderId="4" xfId="1" applyNumberFormat="1" applyFont="1" applyFill="1" applyBorder="1" applyAlignment="1" applyProtection="1">
      <alignment horizontal="center"/>
    </xf>
    <xf numFmtId="165" fontId="10" fillId="8" borderId="4" xfId="1" applyNumberFormat="1" applyFont="1" applyFill="1" applyBorder="1" applyAlignment="1" applyProtection="1">
      <alignment horizontal="center"/>
    </xf>
    <xf numFmtId="165" fontId="10" fillId="0" borderId="4" xfId="1" applyNumberFormat="1" applyFont="1" applyBorder="1" applyAlignment="1" applyProtection="1">
      <alignment horizontal="center"/>
    </xf>
    <xf numFmtId="165" fontId="6" fillId="2" borderId="5" xfId="1" applyNumberFormat="1" applyFont="1" applyFill="1" applyBorder="1" applyAlignment="1" applyProtection="1">
      <alignment horizontal="center" vertical="center" wrapText="1"/>
    </xf>
    <xf numFmtId="165" fontId="5" fillId="8" borderId="4" xfId="1" applyNumberFormat="1" applyFont="1" applyFill="1" applyBorder="1" applyAlignment="1" applyProtection="1">
      <alignment horizontal="center" vertical="center" wrapText="1"/>
    </xf>
    <xf numFmtId="165" fontId="5" fillId="8" borderId="5" xfId="1" applyNumberFormat="1" applyFont="1" applyFill="1" applyBorder="1" applyAlignment="1" applyProtection="1">
      <alignment horizontal="center" vertical="center" wrapText="1"/>
    </xf>
    <xf numFmtId="165" fontId="6" fillId="0" borderId="4" xfId="1" applyNumberFormat="1" applyFont="1" applyBorder="1" applyAlignment="1" applyProtection="1">
      <alignment horizontal="center" vertical="center" wrapText="1"/>
    </xf>
    <xf numFmtId="165" fontId="5" fillId="8" borderId="9" xfId="1" applyNumberFormat="1" applyFont="1" applyFill="1" applyBorder="1" applyProtection="1">
      <protection locked="0"/>
    </xf>
    <xf numFmtId="165" fontId="6" fillId="2" borderId="10" xfId="1" applyNumberFormat="1" applyFont="1" applyFill="1" applyBorder="1" applyProtection="1">
      <protection locked="0"/>
    </xf>
    <xf numFmtId="165" fontId="5" fillId="8" borderId="6" xfId="1" applyNumberFormat="1" applyFont="1" applyFill="1" applyBorder="1" applyProtection="1">
      <protection locked="0"/>
    </xf>
    <xf numFmtId="165" fontId="6" fillId="2" borderId="11" xfId="1" applyNumberFormat="1" applyFont="1" applyFill="1" applyBorder="1" applyProtection="1">
      <protection locked="0"/>
    </xf>
    <xf numFmtId="165" fontId="5" fillId="8" borderId="11" xfId="1" applyNumberFormat="1" applyFont="1" applyFill="1" applyBorder="1" applyProtection="1">
      <protection locked="0"/>
    </xf>
    <xf numFmtId="165" fontId="5" fillId="8" borderId="19" xfId="1" applyNumberFormat="1" applyFont="1" applyFill="1" applyBorder="1" applyProtection="1">
      <protection locked="0"/>
    </xf>
    <xf numFmtId="165" fontId="6" fillId="0" borderId="19" xfId="1" applyNumberFormat="1" applyFont="1" applyBorder="1" applyProtection="1">
      <protection locked="0"/>
    </xf>
    <xf numFmtId="165" fontId="6" fillId="2" borderId="18" xfId="1" applyNumberFormat="1" applyFont="1" applyFill="1" applyBorder="1" applyProtection="1"/>
    <xf numFmtId="165" fontId="5" fillId="8" borderId="18" xfId="1" applyNumberFormat="1" applyFont="1" applyFill="1" applyBorder="1" applyProtection="1"/>
    <xf numFmtId="165" fontId="6" fillId="0" borderId="18" xfId="1" applyNumberFormat="1" applyFont="1" applyBorder="1" applyProtection="1"/>
    <xf numFmtId="165" fontId="6" fillId="2" borderId="12" xfId="1" applyNumberFormat="1" applyFont="1" applyFill="1" applyBorder="1" applyProtection="1">
      <protection locked="0"/>
    </xf>
    <xf numFmtId="165" fontId="6" fillId="0" borderId="7" xfId="1" applyNumberFormat="1" applyFont="1" applyFill="1" applyBorder="1" applyProtection="1">
      <protection locked="0"/>
    </xf>
    <xf numFmtId="165" fontId="5" fillId="2" borderId="17" xfId="1" applyNumberFormat="1" applyFont="1" applyFill="1" applyBorder="1" applyAlignment="1" applyProtection="1">
      <alignment vertical="center"/>
    </xf>
    <xf numFmtId="165" fontId="5" fillId="8" borderId="17" xfId="1" applyNumberFormat="1" applyFont="1" applyFill="1" applyBorder="1" applyAlignment="1" applyProtection="1">
      <alignment vertical="center"/>
    </xf>
    <xf numFmtId="165" fontId="5" fillId="0" borderId="21" xfId="1" applyNumberFormat="1" applyFont="1" applyBorder="1" applyAlignment="1" applyProtection="1">
      <alignment vertical="center"/>
    </xf>
    <xf numFmtId="165" fontId="6" fillId="0" borderId="19" xfId="1" applyNumberFormat="1" applyFont="1" applyBorder="1" applyProtection="1"/>
    <xf numFmtId="165" fontId="5" fillId="0" borderId="16" xfId="1" applyNumberFormat="1" applyFont="1" applyBorder="1" applyAlignment="1" applyProtection="1">
      <alignment vertical="center"/>
    </xf>
    <xf numFmtId="167" fontId="6" fillId="8" borderId="20" xfId="2" applyNumberFormat="1" applyFont="1" applyFill="1" applyBorder="1" applyProtection="1"/>
    <xf numFmtId="3" fontId="5" fillId="8" borderId="20" xfId="0" applyNumberFormat="1" applyFont="1" applyFill="1" applyBorder="1" applyProtection="1"/>
    <xf numFmtId="3" fontId="13" fillId="0" borderId="0" xfId="0" applyNumberFormat="1" applyFont="1" applyProtection="1"/>
    <xf numFmtId="0" fontId="0" fillId="2" borderId="20" xfId="0" applyFill="1" applyBorder="1" applyProtection="1">
      <protection locked="0"/>
    </xf>
    <xf numFmtId="165" fontId="6" fillId="8" borderId="7" xfId="1" applyNumberFormat="1" applyFont="1" applyFill="1" applyBorder="1" applyProtection="1">
      <protection locked="0"/>
    </xf>
    <xf numFmtId="3" fontId="5" fillId="7" borderId="4" xfId="0" applyNumberFormat="1" applyFont="1" applyFill="1" applyBorder="1" applyAlignment="1" applyProtection="1">
      <alignment horizontal="center"/>
    </xf>
    <xf numFmtId="3" fontId="6" fillId="7" borderId="4" xfId="0" applyNumberFormat="1" applyFont="1" applyFill="1" applyBorder="1" applyAlignment="1" applyProtection="1">
      <alignment horizontal="center" vertical="center" wrapText="1"/>
    </xf>
    <xf numFmtId="165" fontId="5" fillId="7" borderId="4" xfId="1" applyNumberFormat="1" applyFont="1" applyFill="1" applyBorder="1" applyProtection="1"/>
    <xf numFmtId="165" fontId="6" fillId="7" borderId="6" xfId="1" applyNumberFormat="1" applyFont="1" applyFill="1" applyBorder="1" applyProtection="1"/>
    <xf numFmtId="165" fontId="6" fillId="7" borderId="7" xfId="1" applyNumberFormat="1" applyFont="1" applyFill="1" applyBorder="1" applyProtection="1">
      <protection locked="0"/>
    </xf>
    <xf numFmtId="165" fontId="10" fillId="7" borderId="4" xfId="1" applyNumberFormat="1" applyFont="1" applyFill="1" applyBorder="1" applyAlignment="1" applyProtection="1">
      <alignment horizontal="center"/>
    </xf>
    <xf numFmtId="165" fontId="6" fillId="7" borderId="4" xfId="1" applyNumberFormat="1" applyFont="1" applyFill="1" applyBorder="1" applyAlignment="1" applyProtection="1">
      <alignment horizontal="center" vertical="center" wrapText="1"/>
    </xf>
    <xf numFmtId="165" fontId="6" fillId="7" borderId="10" xfId="1" applyNumberFormat="1" applyFont="1" applyFill="1" applyBorder="1" applyProtection="1"/>
    <xf numFmtId="165" fontId="6" fillId="7" borderId="11" xfId="1" applyNumberFormat="1" applyFont="1" applyFill="1" applyBorder="1" applyProtection="1"/>
    <xf numFmtId="165" fontId="6" fillId="7" borderId="18" xfId="1" applyNumberFormat="1" applyFont="1" applyFill="1" applyBorder="1" applyProtection="1"/>
    <xf numFmtId="165" fontId="6" fillId="7" borderId="12" xfId="1" applyNumberFormat="1" applyFont="1" applyFill="1" applyBorder="1" applyProtection="1"/>
    <xf numFmtId="165" fontId="6" fillId="7" borderId="6" xfId="1" applyNumberFormat="1" applyFont="1" applyFill="1" applyBorder="1" applyProtection="1">
      <protection locked="0"/>
    </xf>
    <xf numFmtId="165" fontId="5" fillId="7" borderId="17" xfId="1" applyNumberFormat="1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/>
    <xf numFmtId="0" fontId="1" fillId="7" borderId="2" xfId="0" applyFont="1" applyFill="1" applyBorder="1" applyProtection="1"/>
    <xf numFmtId="0" fontId="10" fillId="8" borderId="0" xfId="0" applyFont="1" applyFill="1" applyBorder="1" applyAlignment="1" applyProtection="1">
      <alignment vertical="center"/>
      <protection locked="0"/>
    </xf>
    <xf numFmtId="165" fontId="5" fillId="0" borderId="20" xfId="0" applyNumberFormat="1" applyFont="1" applyBorder="1" applyProtection="1"/>
    <xf numFmtId="0" fontId="13" fillId="0" borderId="0" xfId="0" applyFont="1" applyProtection="1"/>
    <xf numFmtId="165" fontId="6" fillId="9" borderId="7" xfId="1" applyNumberFormat="1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3" xfId="0" applyFont="1" applyBorder="1" applyProtection="1">
      <protection locked="0"/>
    </xf>
    <xf numFmtId="165" fontId="5" fillId="0" borderId="20" xfId="1" applyNumberFormat="1" applyFont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Alignment="1" applyProtection="1">
      <alignment horizontal="left" wrapText="1"/>
      <protection locked="0"/>
    </xf>
    <xf numFmtId="0" fontId="1" fillId="2" borderId="4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48" xfId="0" applyFont="1" applyFill="1" applyBorder="1" applyAlignment="1" applyProtection="1">
      <alignment horizontal="center"/>
      <protection locked="0"/>
    </xf>
    <xf numFmtId="0" fontId="1" fillId="2" borderId="49" xfId="0" applyFont="1" applyFill="1" applyBorder="1" applyAlignment="1" applyProtection="1">
      <alignment horizontal="center"/>
      <protection locked="0"/>
    </xf>
    <xf numFmtId="0" fontId="1" fillId="2" borderId="50" xfId="0" applyFont="1" applyFill="1" applyBorder="1" applyAlignment="1" applyProtection="1">
      <alignment horizontal="center"/>
      <protection locked="0"/>
    </xf>
    <xf numFmtId="0" fontId="1" fillId="2" borderId="51" xfId="0" applyFont="1" applyFill="1" applyBorder="1" applyAlignment="1" applyProtection="1">
      <alignment horizontal="center"/>
      <protection locked="0"/>
    </xf>
    <xf numFmtId="14" fontId="1" fillId="2" borderId="15" xfId="0" applyNumberFormat="1" applyFont="1" applyFill="1" applyBorder="1" applyAlignment="1" applyProtection="1">
      <alignment horizontal="left"/>
      <protection locked="0"/>
    </xf>
    <xf numFmtId="14" fontId="1" fillId="2" borderId="43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left"/>
      <protection locked="0"/>
    </xf>
    <xf numFmtId="0" fontId="1" fillId="8" borderId="0" xfId="0" applyFont="1" applyFill="1" applyBorder="1" applyAlignment="1" applyProtection="1">
      <alignment horizontal="left" wrapText="1"/>
      <protection locked="0"/>
    </xf>
    <xf numFmtId="165" fontId="6" fillId="9" borderId="7" xfId="1" applyNumberFormat="1" applyFont="1" applyFill="1" applyBorder="1" applyProtection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E13" sqref="E13:J13"/>
    </sheetView>
  </sheetViews>
  <sheetFormatPr baseColWidth="10" defaultRowHeight="13" x14ac:dyDescent="0.3"/>
  <cols>
    <col min="1" max="1" width="1.54296875" customWidth="1"/>
    <col min="2" max="2" width="3.7265625" customWidth="1"/>
    <col min="3" max="3" width="3.54296875" customWidth="1"/>
    <col min="11" max="11" width="2.453125" customWidth="1"/>
  </cols>
  <sheetData>
    <row r="1" spans="1:11" ht="18" x14ac:dyDescent="0.4">
      <c r="A1" s="155"/>
      <c r="B1" s="152" t="s">
        <v>267</v>
      </c>
      <c r="C1" s="152"/>
      <c r="D1" s="153"/>
      <c r="E1" s="153"/>
      <c r="F1" s="153"/>
      <c r="G1" s="154"/>
      <c r="H1" s="154"/>
      <c r="I1" s="154"/>
      <c r="J1" s="154"/>
      <c r="K1" s="155"/>
    </row>
    <row r="2" spans="1:1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x14ac:dyDescent="0.3">
      <c r="A3" s="155"/>
      <c r="B3" s="153" t="s">
        <v>304</v>
      </c>
      <c r="C3" s="153"/>
      <c r="D3" s="155"/>
      <c r="E3" s="155"/>
      <c r="F3" s="155"/>
      <c r="G3" s="155"/>
      <c r="H3" s="155"/>
      <c r="I3" s="155"/>
      <c r="J3" s="155"/>
      <c r="K3" s="155"/>
    </row>
    <row r="4" spans="1:11" x14ac:dyDescent="0.3">
      <c r="A4" s="155"/>
      <c r="B4" s="153" t="s">
        <v>307</v>
      </c>
      <c r="C4" s="153"/>
      <c r="D4" s="155"/>
      <c r="E4" s="155"/>
      <c r="F4" s="155"/>
      <c r="G4" s="155"/>
      <c r="H4" s="155"/>
      <c r="I4" s="155"/>
      <c r="J4" s="155"/>
      <c r="K4" s="155"/>
    </row>
    <row r="5" spans="1:11" x14ac:dyDescent="0.3">
      <c r="A5" s="155"/>
      <c r="B5" s="153" t="s">
        <v>268</v>
      </c>
      <c r="C5" s="153"/>
      <c r="D5" s="155"/>
      <c r="E5" s="155"/>
      <c r="F5" s="155"/>
      <c r="G5" s="155"/>
      <c r="H5" s="155"/>
      <c r="I5" s="155"/>
      <c r="J5" s="155"/>
      <c r="K5" s="155"/>
    </row>
    <row r="6" spans="1:11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x14ac:dyDescent="0.3">
      <c r="A7" s="155"/>
      <c r="B7" s="153" t="s">
        <v>269</v>
      </c>
      <c r="C7" s="153"/>
      <c r="D7" s="155"/>
      <c r="E7" s="155"/>
      <c r="F7" s="155"/>
      <c r="G7" s="155"/>
      <c r="H7" s="155"/>
      <c r="I7" s="155"/>
      <c r="J7" s="155"/>
      <c r="K7" s="155"/>
    </row>
    <row r="8" spans="1:11" x14ac:dyDescent="0.3">
      <c r="A8" s="155"/>
      <c r="B8" s="153" t="s">
        <v>305</v>
      </c>
      <c r="C8" s="153"/>
      <c r="D8" s="155"/>
      <c r="E8" s="155"/>
      <c r="F8" s="155"/>
      <c r="G8" s="155"/>
      <c r="H8" s="155"/>
      <c r="I8" s="155"/>
      <c r="J8" s="155"/>
      <c r="K8" s="155"/>
    </row>
    <row r="9" spans="1:11" x14ac:dyDescent="0.3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x14ac:dyDescent="0.3">
      <c r="A10" s="155"/>
      <c r="B10" s="153" t="s">
        <v>283</v>
      </c>
      <c r="C10" s="153"/>
      <c r="D10" s="155"/>
      <c r="E10" s="155"/>
      <c r="F10" s="155"/>
      <c r="G10" s="155"/>
      <c r="H10" s="155"/>
      <c r="I10" s="155"/>
      <c r="J10" s="155"/>
      <c r="K10" s="155"/>
    </row>
    <row r="11" spans="1:11" x14ac:dyDescent="0.3">
      <c r="A11" s="155"/>
      <c r="B11" s="153" t="s">
        <v>306</v>
      </c>
      <c r="C11" s="153"/>
      <c r="D11" s="155"/>
      <c r="E11" s="155"/>
      <c r="F11" s="155"/>
      <c r="G11" s="155"/>
      <c r="H11" s="155"/>
      <c r="I11" s="155"/>
      <c r="J11" s="155"/>
      <c r="K11" s="155"/>
    </row>
    <row r="12" spans="1:11" ht="13.5" thickBot="1" x14ac:dyDescent="0.3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ht="13.5" thickBot="1" x14ac:dyDescent="0.35">
      <c r="A13" s="155"/>
      <c r="B13" s="153" t="s">
        <v>280</v>
      </c>
      <c r="C13" s="153"/>
      <c r="D13" s="155"/>
      <c r="E13" s="292"/>
      <c r="F13" s="293"/>
      <c r="G13" s="293"/>
      <c r="H13" s="293"/>
      <c r="I13" s="293"/>
      <c r="J13" s="294"/>
      <c r="K13" s="155"/>
    </row>
    <row r="14" spans="1:11" ht="13.5" thickBot="1" x14ac:dyDescent="0.35">
      <c r="A14" s="155"/>
      <c r="B14" s="153" t="s">
        <v>121</v>
      </c>
      <c r="C14" s="155"/>
      <c r="D14" s="155"/>
      <c r="E14" s="292"/>
      <c r="F14" s="293"/>
      <c r="G14" s="293"/>
      <c r="H14" s="293"/>
      <c r="I14" s="293"/>
      <c r="J14" s="294"/>
      <c r="K14" s="155"/>
    </row>
    <row r="15" spans="1:11" ht="13.5" thickBot="1" x14ac:dyDescent="0.35">
      <c r="A15" s="155"/>
      <c r="B15" s="153" t="s">
        <v>281</v>
      </c>
      <c r="C15" s="155"/>
      <c r="D15" s="155"/>
      <c r="E15" s="292"/>
      <c r="F15" s="293"/>
      <c r="G15" s="293"/>
      <c r="H15" s="293"/>
      <c r="I15" s="293"/>
      <c r="J15" s="294"/>
      <c r="K15" s="155"/>
    </row>
    <row r="16" spans="1:11" ht="13.5" thickBot="1" x14ac:dyDescent="0.35">
      <c r="A16" s="155"/>
      <c r="B16" s="153" t="s">
        <v>18</v>
      </c>
      <c r="C16" s="155"/>
      <c r="D16" s="155"/>
      <c r="E16" s="292"/>
      <c r="F16" s="293"/>
      <c r="G16" s="293"/>
      <c r="H16" s="293"/>
      <c r="I16" s="293"/>
      <c r="J16" s="294"/>
      <c r="K16" s="155"/>
    </row>
    <row r="17" spans="1:11" x14ac:dyDescent="0.3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13.5" thickBot="1" x14ac:dyDescent="0.35">
      <c r="A18" s="155"/>
      <c r="B18" s="159" t="s">
        <v>266</v>
      </c>
      <c r="C18" s="159"/>
      <c r="D18" s="155"/>
      <c r="E18" s="155"/>
      <c r="F18" s="155"/>
      <c r="G18" s="155"/>
      <c r="H18" s="155"/>
      <c r="I18" s="155"/>
      <c r="J18" s="155"/>
      <c r="K18" s="155"/>
    </row>
    <row r="19" spans="1:11" ht="26.5" customHeight="1" thickBot="1" x14ac:dyDescent="0.35">
      <c r="A19" s="155"/>
      <c r="B19" s="258"/>
      <c r="C19" s="160"/>
      <c r="D19" s="295" t="s">
        <v>285</v>
      </c>
      <c r="E19" s="295"/>
      <c r="F19" s="295"/>
      <c r="G19" s="295"/>
      <c r="H19" s="295"/>
      <c r="I19" s="295"/>
      <c r="J19" s="295"/>
      <c r="K19" s="155"/>
    </row>
    <row r="20" spans="1:11" ht="13.5" thickBot="1" x14ac:dyDescent="0.35">
      <c r="A20" s="155"/>
      <c r="B20" s="155"/>
      <c r="C20" s="155"/>
      <c r="D20" s="161"/>
      <c r="E20" s="155"/>
      <c r="F20" s="155"/>
      <c r="G20" s="155"/>
      <c r="H20" s="155"/>
      <c r="I20" s="155"/>
      <c r="J20" s="155"/>
      <c r="K20" s="155"/>
    </row>
    <row r="21" spans="1:11" ht="13.5" thickBot="1" x14ac:dyDescent="0.35">
      <c r="A21" s="155"/>
      <c r="B21" s="258"/>
      <c r="C21" s="160"/>
      <c r="D21" s="161" t="s">
        <v>286</v>
      </c>
      <c r="E21" s="155"/>
      <c r="F21" s="155"/>
      <c r="G21" s="155"/>
      <c r="H21" s="155"/>
      <c r="I21" s="155"/>
      <c r="J21" s="155"/>
      <c r="K21" s="155"/>
    </row>
    <row r="22" spans="1:11" ht="13.5" thickBot="1" x14ac:dyDescent="0.35">
      <c r="A22" s="155"/>
      <c r="B22" s="155"/>
      <c r="C22" s="155"/>
      <c r="D22" s="161"/>
      <c r="E22" s="155"/>
      <c r="F22" s="155"/>
      <c r="G22" s="155"/>
      <c r="H22" s="155"/>
      <c r="I22" s="155"/>
      <c r="J22" s="155"/>
      <c r="K22" s="155"/>
    </row>
    <row r="23" spans="1:11" ht="13.5" thickBot="1" x14ac:dyDescent="0.35">
      <c r="A23" s="155"/>
      <c r="B23" s="258"/>
      <c r="C23" s="160"/>
      <c r="D23" s="153" t="s">
        <v>277</v>
      </c>
      <c r="E23" s="155"/>
      <c r="F23" s="155"/>
      <c r="G23" s="155"/>
      <c r="H23" s="155"/>
      <c r="I23" s="155"/>
      <c r="J23" s="155"/>
      <c r="K23" s="155"/>
    </row>
    <row r="24" spans="1:11" x14ac:dyDescent="0.3">
      <c r="A24" s="155"/>
      <c r="B24" s="155"/>
      <c r="C24" s="155"/>
      <c r="D24" s="153" t="s">
        <v>308</v>
      </c>
      <c r="E24" s="155"/>
      <c r="F24" s="155"/>
      <c r="G24" s="155"/>
      <c r="H24" s="155"/>
      <c r="I24" s="155"/>
      <c r="J24" s="155"/>
      <c r="K24" s="155"/>
    </row>
    <row r="25" spans="1:11" x14ac:dyDescent="0.3">
      <c r="A25" s="155"/>
      <c r="B25" s="155"/>
      <c r="C25" s="155"/>
      <c r="D25" s="153" t="s">
        <v>309</v>
      </c>
      <c r="E25" s="155"/>
      <c r="F25" s="155"/>
      <c r="G25" s="155"/>
      <c r="H25" s="155"/>
      <c r="I25" s="155"/>
      <c r="J25" s="155"/>
      <c r="K25" s="155"/>
    </row>
    <row r="26" spans="1:11" ht="26.5" customHeight="1" thickBot="1" x14ac:dyDescent="0.35">
      <c r="A26" s="155"/>
      <c r="B26" s="155"/>
      <c r="C26" s="155"/>
      <c r="D26" s="283" t="s">
        <v>310</v>
      </c>
      <c r="E26" s="283"/>
      <c r="F26" s="283"/>
      <c r="G26" s="283"/>
      <c r="H26" s="283"/>
      <c r="I26" s="283"/>
      <c r="J26" s="283"/>
      <c r="K26" s="155"/>
    </row>
    <row r="27" spans="1:11" ht="13.5" thickBot="1" x14ac:dyDescent="0.35">
      <c r="A27" s="155"/>
      <c r="B27" s="258"/>
      <c r="C27" s="160"/>
      <c r="D27" s="153" t="s">
        <v>271</v>
      </c>
      <c r="E27" s="155"/>
      <c r="F27" s="155"/>
      <c r="G27" s="155"/>
      <c r="H27" s="155"/>
      <c r="I27" s="155"/>
      <c r="J27" s="155"/>
      <c r="K27" s="155"/>
    </row>
    <row r="28" spans="1:11" ht="13.5" thickBot="1" x14ac:dyDescent="0.35">
      <c r="A28" s="155"/>
      <c r="B28" s="258"/>
      <c r="C28" s="160"/>
      <c r="D28" s="153" t="s">
        <v>270</v>
      </c>
      <c r="E28" s="155"/>
      <c r="F28" s="155"/>
      <c r="G28" s="155"/>
      <c r="H28" s="155"/>
      <c r="I28" s="155"/>
      <c r="J28" s="155"/>
      <c r="K28" s="155"/>
    </row>
    <row r="29" spans="1:11" ht="13.5" thickBot="1" x14ac:dyDescent="0.35">
      <c r="A29" s="155"/>
      <c r="B29" s="153"/>
      <c r="C29" s="153"/>
      <c r="D29" s="153"/>
      <c r="E29" s="155"/>
      <c r="F29" s="155"/>
      <c r="G29" s="155"/>
      <c r="H29" s="155"/>
      <c r="I29" s="155"/>
      <c r="J29" s="155"/>
      <c r="K29" s="155"/>
    </row>
    <row r="30" spans="1:11" ht="13.5" thickBot="1" x14ac:dyDescent="0.35">
      <c r="A30" s="155"/>
      <c r="B30" s="258"/>
      <c r="C30" s="160"/>
      <c r="D30" s="153" t="s">
        <v>278</v>
      </c>
      <c r="E30" s="155"/>
      <c r="F30" s="155"/>
      <c r="G30" s="155"/>
      <c r="H30" s="155"/>
      <c r="I30" s="155"/>
      <c r="J30" s="155"/>
      <c r="K30" s="155"/>
    </row>
    <row r="31" spans="1:11" x14ac:dyDescent="0.3">
      <c r="A31" s="155"/>
      <c r="B31" s="155"/>
      <c r="C31" s="155"/>
      <c r="D31" s="153" t="s">
        <v>273</v>
      </c>
      <c r="E31" s="155"/>
      <c r="F31" s="155"/>
      <c r="G31" s="155"/>
      <c r="H31" s="155"/>
      <c r="I31" s="155"/>
      <c r="J31" s="155"/>
      <c r="K31" s="155"/>
    </row>
    <row r="32" spans="1:11" ht="13.5" thickBot="1" x14ac:dyDescent="0.35">
      <c r="A32" s="155"/>
      <c r="B32" s="155"/>
      <c r="C32" s="155"/>
      <c r="D32" s="153" t="s">
        <v>311</v>
      </c>
      <c r="E32" s="155"/>
      <c r="F32" s="155"/>
      <c r="G32" s="155"/>
      <c r="H32" s="155"/>
      <c r="I32" s="155"/>
      <c r="J32" s="155"/>
      <c r="K32" s="155"/>
    </row>
    <row r="33" spans="1:11" ht="13.5" thickBot="1" x14ac:dyDescent="0.35">
      <c r="A33" s="155"/>
      <c r="B33" s="258"/>
      <c r="C33" s="160"/>
      <c r="D33" s="161" t="s">
        <v>312</v>
      </c>
      <c r="E33" s="155"/>
      <c r="F33" s="155"/>
      <c r="G33" s="155"/>
      <c r="H33" s="155"/>
      <c r="I33" s="155"/>
      <c r="J33" s="155"/>
      <c r="K33" s="155"/>
    </row>
    <row r="34" spans="1:11" ht="13.5" thickBot="1" x14ac:dyDescent="0.35">
      <c r="A34" s="155"/>
      <c r="B34" s="161"/>
      <c r="C34" s="160"/>
      <c r="D34" s="161"/>
      <c r="E34" s="155"/>
      <c r="F34" s="155"/>
      <c r="G34" s="155"/>
      <c r="H34" s="155"/>
      <c r="I34" s="155"/>
      <c r="J34" s="155"/>
      <c r="K34" s="155"/>
    </row>
    <row r="35" spans="1:11" ht="13.5" thickBot="1" x14ac:dyDescent="0.35">
      <c r="A35" s="155"/>
      <c r="B35" s="258"/>
      <c r="C35" s="160"/>
      <c r="D35" s="153" t="s">
        <v>274</v>
      </c>
      <c r="E35" s="155"/>
      <c r="F35" s="155"/>
      <c r="G35" s="155"/>
      <c r="H35" s="155"/>
      <c r="I35" s="155"/>
      <c r="J35" s="155"/>
      <c r="K35" s="155"/>
    </row>
    <row r="36" spans="1:11" ht="13.5" thickBot="1" x14ac:dyDescent="0.35">
      <c r="A36" s="155"/>
      <c r="B36" s="258"/>
      <c r="C36" s="160"/>
      <c r="D36" s="153" t="s">
        <v>275</v>
      </c>
      <c r="E36" s="155"/>
      <c r="F36" s="155"/>
      <c r="G36" s="155"/>
      <c r="H36" s="155"/>
      <c r="I36" s="155"/>
      <c r="J36" s="155"/>
      <c r="K36" s="155"/>
    </row>
    <row r="37" spans="1:11" ht="13.5" thickBot="1" x14ac:dyDescent="0.35">
      <c r="A37" s="155"/>
      <c r="B37" s="258"/>
      <c r="C37" s="160"/>
      <c r="D37" s="153" t="s">
        <v>276</v>
      </c>
      <c r="E37" s="155"/>
      <c r="F37" s="155"/>
      <c r="G37" s="155"/>
      <c r="H37" s="155"/>
      <c r="I37" s="155"/>
      <c r="J37" s="155"/>
      <c r="K37" s="155"/>
    </row>
    <row r="38" spans="1:11" ht="13.5" thickBot="1" x14ac:dyDescent="0.35">
      <c r="A38" s="155"/>
      <c r="B38" s="258"/>
      <c r="C38" s="160"/>
      <c r="D38" s="153" t="s">
        <v>313</v>
      </c>
      <c r="E38" s="155"/>
      <c r="F38" s="155"/>
      <c r="G38" s="155"/>
      <c r="H38" s="155"/>
      <c r="I38" s="155"/>
      <c r="J38" s="155"/>
      <c r="K38" s="155"/>
    </row>
    <row r="39" spans="1:11" ht="13.5" thickBot="1" x14ac:dyDescent="0.3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  <row r="40" spans="1:11" ht="13.5" thickBot="1" x14ac:dyDescent="0.35">
      <c r="A40" s="155"/>
      <c r="B40" s="258"/>
      <c r="C40" s="160"/>
      <c r="D40" s="153" t="s">
        <v>279</v>
      </c>
      <c r="E40" s="155"/>
      <c r="F40" s="155"/>
      <c r="G40" s="155"/>
      <c r="H40" s="155"/>
      <c r="I40" s="155"/>
      <c r="J40" s="155"/>
      <c r="K40" s="155"/>
    </row>
    <row r="41" spans="1:11" ht="13.5" thickBot="1" x14ac:dyDescent="0.3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</row>
    <row r="42" spans="1:11" ht="13.5" thickBot="1" x14ac:dyDescent="0.35">
      <c r="A42" s="155"/>
      <c r="B42" s="153" t="s">
        <v>282</v>
      </c>
      <c r="C42" s="155"/>
      <c r="D42" s="155"/>
      <c r="E42" s="290"/>
      <c r="F42" s="291"/>
      <c r="G42" s="162" t="s">
        <v>162</v>
      </c>
      <c r="H42" s="284"/>
      <c r="I42" s="285"/>
      <c r="J42" s="286"/>
      <c r="K42" s="155"/>
    </row>
    <row r="43" spans="1:11" ht="13.5" thickBot="1" x14ac:dyDescent="0.35">
      <c r="A43" s="155"/>
      <c r="B43" s="153" t="s">
        <v>161</v>
      </c>
      <c r="C43" s="155"/>
      <c r="D43" s="155"/>
      <c r="E43" s="290"/>
      <c r="F43" s="291"/>
      <c r="G43" s="162"/>
      <c r="H43" s="287"/>
      <c r="I43" s="288"/>
      <c r="J43" s="289"/>
      <c r="K43" s="155"/>
    </row>
    <row r="44" spans="1:11" x14ac:dyDescent="0.3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</sheetData>
  <sheetProtection sheet="1" objects="1" scenarios="1"/>
  <mergeCells count="9">
    <mergeCell ref="D26:J26"/>
    <mergeCell ref="H42:J43"/>
    <mergeCell ref="E42:F42"/>
    <mergeCell ref="E43:F43"/>
    <mergeCell ref="E13:J13"/>
    <mergeCell ref="E14:J14"/>
    <mergeCell ref="E15:J15"/>
    <mergeCell ref="E16:J16"/>
    <mergeCell ref="D19:J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topLeftCell="A85" zoomScaleNormal="100" workbookViewId="0">
      <selection activeCell="H98" sqref="H98:I99"/>
    </sheetView>
  </sheetViews>
  <sheetFormatPr baseColWidth="10" defaultColWidth="11.453125" defaultRowHeight="12.5" x14ac:dyDescent="0.25"/>
  <cols>
    <col min="1" max="1" width="4.54296875" style="1" customWidth="1"/>
    <col min="2" max="2" width="6.1796875" style="1" customWidth="1"/>
    <col min="3" max="3" width="4.54296875" style="1" customWidth="1"/>
    <col min="4" max="4" width="33.81640625" style="1" customWidth="1"/>
    <col min="5" max="8" width="11.81640625" style="4" customWidth="1"/>
    <col min="9" max="12" width="11.81640625" style="1" customWidth="1"/>
    <col min="13" max="13" width="11.54296875" style="1" bestFit="1" customWidth="1"/>
    <col min="14" max="16384" width="11.453125" style="1"/>
  </cols>
  <sheetData>
    <row r="1" spans="1:13" ht="18" customHeight="1" x14ac:dyDescent="0.4">
      <c r="A1" s="152" t="s">
        <v>96</v>
      </c>
      <c r="B1" s="182"/>
      <c r="C1" s="182"/>
      <c r="D1" s="183"/>
      <c r="E1" s="184"/>
      <c r="F1" s="184"/>
      <c r="G1" s="189"/>
      <c r="H1" s="190"/>
      <c r="I1" s="153"/>
      <c r="J1" s="153"/>
      <c r="K1" s="153"/>
      <c r="L1" s="153"/>
      <c r="M1" s="153"/>
    </row>
    <row r="2" spans="1:13" ht="14.15" customHeight="1" x14ac:dyDescent="0.25">
      <c r="A2" s="16"/>
    </row>
    <row r="3" spans="1:13" ht="14.15" customHeight="1" x14ac:dyDescent="0.25">
      <c r="A3" s="16"/>
    </row>
    <row r="4" spans="1:13" ht="20.25" customHeight="1" x14ac:dyDescent="0.25">
      <c r="A4" s="17" t="s">
        <v>90</v>
      </c>
      <c r="B4" s="2"/>
      <c r="C4" s="2"/>
      <c r="D4" s="273">
        <f>Gesuch!E13</f>
        <v>0</v>
      </c>
      <c r="E4" s="2"/>
      <c r="F4" s="2"/>
      <c r="G4" s="3"/>
      <c r="H4" s="20"/>
      <c r="I4" s="9"/>
      <c r="J4" s="9"/>
      <c r="K4" s="9"/>
      <c r="L4" s="9"/>
    </row>
    <row r="5" spans="1:13" ht="20.25" customHeight="1" x14ac:dyDescent="0.25">
      <c r="A5" s="1" t="s">
        <v>121</v>
      </c>
      <c r="D5" s="273">
        <f>Gesuch!E14</f>
        <v>0</v>
      </c>
      <c r="E5" s="2"/>
      <c r="F5" s="2"/>
      <c r="G5" s="6"/>
      <c r="H5" s="10"/>
    </row>
    <row r="6" spans="1:13" ht="20.25" customHeight="1" x14ac:dyDescent="0.25">
      <c r="A6" s="18" t="s">
        <v>89</v>
      </c>
      <c r="B6" s="2"/>
      <c r="C6" s="2"/>
      <c r="D6" s="273">
        <f>Gesuch!E15</f>
        <v>0</v>
      </c>
      <c r="E6" s="2"/>
      <c r="F6" s="2"/>
      <c r="G6" s="6"/>
      <c r="H6" s="20"/>
      <c r="I6" s="9"/>
      <c r="J6" s="9"/>
      <c r="K6" s="9"/>
      <c r="L6" s="9"/>
    </row>
    <row r="7" spans="1:13" ht="20.25" customHeight="1" x14ac:dyDescent="0.25">
      <c r="A7" s="18" t="s">
        <v>91</v>
      </c>
      <c r="B7" s="5"/>
      <c r="C7" s="5"/>
      <c r="D7" s="274">
        <f>Gesuch!E16</f>
        <v>0</v>
      </c>
      <c r="E7" s="6"/>
      <c r="F7" s="6"/>
      <c r="G7" s="6"/>
    </row>
    <row r="8" spans="1:13" ht="20.25" customHeight="1" x14ac:dyDescent="0.25">
      <c r="E8" s="6"/>
      <c r="F8" s="6"/>
      <c r="G8" s="6"/>
    </row>
    <row r="9" spans="1:13" ht="20.25" customHeight="1" x14ac:dyDescent="0.25">
      <c r="A9" s="18"/>
      <c r="B9" s="5"/>
      <c r="C9" s="5"/>
      <c r="D9" s="5"/>
      <c r="E9" s="6"/>
      <c r="F9" s="6"/>
      <c r="G9" s="6"/>
    </row>
    <row r="10" spans="1:13" ht="20.149999999999999" customHeight="1" x14ac:dyDescent="0.25">
      <c r="A10" s="18"/>
      <c r="B10" s="5"/>
      <c r="C10" s="5"/>
      <c r="D10" s="5"/>
      <c r="E10" s="8"/>
      <c r="F10" s="8"/>
      <c r="G10" s="8"/>
    </row>
    <row r="11" spans="1:13" x14ac:dyDescent="0.25">
      <c r="A11" s="16"/>
      <c r="B11" s="7"/>
      <c r="C11" s="7"/>
      <c r="D11" s="7"/>
      <c r="E11" s="8"/>
      <c r="F11" s="8"/>
      <c r="G11" s="8"/>
    </row>
    <row r="12" spans="1:13" ht="13" x14ac:dyDescent="0.3">
      <c r="A12" s="19"/>
      <c r="B12" s="7"/>
      <c r="C12" s="7"/>
      <c r="D12" s="7"/>
      <c r="E12" s="8"/>
      <c r="F12" s="8"/>
      <c r="G12" s="207" t="s">
        <v>294</v>
      </c>
      <c r="H12" s="205"/>
      <c r="I12" s="206"/>
      <c r="J12" s="206"/>
      <c r="K12" s="279" t="s">
        <v>299</v>
      </c>
      <c r="L12" s="280"/>
      <c r="M12" s="279" t="s">
        <v>298</v>
      </c>
    </row>
    <row r="13" spans="1:13" ht="13" x14ac:dyDescent="0.3">
      <c r="A13" s="19"/>
      <c r="B13" s="16"/>
      <c r="C13" s="16"/>
      <c r="D13" s="16"/>
      <c r="E13" s="260">
        <v>1</v>
      </c>
      <c r="F13" s="260">
        <v>2</v>
      </c>
      <c r="G13" s="208" t="s">
        <v>99</v>
      </c>
      <c r="H13" s="209" t="s">
        <v>100</v>
      </c>
      <c r="I13" s="210" t="s">
        <v>101</v>
      </c>
      <c r="J13" s="211" t="s">
        <v>102</v>
      </c>
      <c r="K13" s="210">
        <v>3</v>
      </c>
      <c r="L13" s="211">
        <v>4</v>
      </c>
      <c r="M13" s="211">
        <v>5</v>
      </c>
    </row>
    <row r="14" spans="1:13" ht="46" x14ac:dyDescent="0.25">
      <c r="A14" s="21"/>
      <c r="B14" s="21"/>
      <c r="C14" s="21"/>
      <c r="D14" s="21"/>
      <c r="E14" s="261" t="s">
        <v>97</v>
      </c>
      <c r="F14" s="261" t="s">
        <v>98</v>
      </c>
      <c r="G14" s="52" t="s">
        <v>293</v>
      </c>
      <c r="H14" s="196" t="s">
        <v>105</v>
      </c>
      <c r="I14" s="197" t="s">
        <v>106</v>
      </c>
      <c r="J14" s="22" t="s">
        <v>292</v>
      </c>
      <c r="K14" s="198" t="s">
        <v>295</v>
      </c>
      <c r="L14" s="22" t="s">
        <v>103</v>
      </c>
      <c r="M14" s="22" t="s">
        <v>300</v>
      </c>
    </row>
    <row r="15" spans="1:13" x14ac:dyDescent="0.25">
      <c r="A15" s="23" t="s">
        <v>0</v>
      </c>
      <c r="B15" s="24" t="s">
        <v>67</v>
      </c>
      <c r="C15" s="24"/>
      <c r="D15" s="25"/>
      <c r="E15" s="262">
        <f t="shared" ref="E15:J15" si="0">SUM(E17:E23)</f>
        <v>0</v>
      </c>
      <c r="F15" s="262">
        <f t="shared" si="0"/>
        <v>0</v>
      </c>
      <c r="G15" s="220">
        <f t="shared" si="0"/>
        <v>0</v>
      </c>
      <c r="H15" s="228">
        <f t="shared" si="0"/>
        <v>0</v>
      </c>
      <c r="I15" s="228">
        <f t="shared" si="0"/>
        <v>0</v>
      </c>
      <c r="J15" s="220">
        <f t="shared" si="0"/>
        <v>0</v>
      </c>
      <c r="K15" s="214">
        <f>IF(F15&gt;0,(H15+I15)/F15,0)</f>
        <v>0</v>
      </c>
      <c r="L15" s="220">
        <f>SUM(L17:L23)</f>
        <v>0</v>
      </c>
      <c r="M15" s="220">
        <f>SUM(M17:M23)</f>
        <v>0</v>
      </c>
    </row>
    <row r="16" spans="1:13" x14ac:dyDescent="0.25">
      <c r="A16" s="26"/>
      <c r="B16" s="27"/>
      <c r="C16" s="27"/>
      <c r="D16" s="26"/>
      <c r="E16" s="263"/>
      <c r="F16" s="263"/>
      <c r="G16" s="222"/>
      <c r="H16" s="223"/>
      <c r="I16" s="224"/>
      <c r="J16" s="221"/>
      <c r="K16" s="199"/>
      <c r="L16" s="221"/>
      <c r="M16" s="221"/>
    </row>
    <row r="17" spans="1:13" x14ac:dyDescent="0.25">
      <c r="A17" s="26"/>
      <c r="B17" s="28" t="s">
        <v>1</v>
      </c>
      <c r="C17" s="28"/>
      <c r="D17" s="29" t="s">
        <v>2</v>
      </c>
      <c r="E17" s="264"/>
      <c r="F17" s="264"/>
      <c r="G17" s="216"/>
      <c r="H17" s="217"/>
      <c r="I17" s="218"/>
      <c r="J17" s="219"/>
      <c r="K17" s="213">
        <f>IF(F17&gt;0,(H17+I17)/F17,0)</f>
        <v>0</v>
      </c>
      <c r="L17" s="219"/>
      <c r="M17" s="215">
        <f>G17+H17+I17+J17+L17</f>
        <v>0</v>
      </c>
    </row>
    <row r="18" spans="1:13" x14ac:dyDescent="0.25">
      <c r="A18" s="26"/>
      <c r="B18" s="28" t="s">
        <v>3</v>
      </c>
      <c r="C18" s="28"/>
      <c r="D18" s="29" t="s">
        <v>4</v>
      </c>
      <c r="E18" s="264"/>
      <c r="F18" s="264"/>
      <c r="G18" s="216"/>
      <c r="H18" s="217"/>
      <c r="I18" s="218"/>
      <c r="J18" s="219"/>
      <c r="K18" s="213">
        <f t="shared" ref="K18:K23" si="1">IF(F18&gt;0,(H18+I18)/F18,0)</f>
        <v>0</v>
      </c>
      <c r="L18" s="219"/>
      <c r="M18" s="215">
        <f t="shared" ref="M18:M23" si="2">G18+H18+I18+J18+L18</f>
        <v>0</v>
      </c>
    </row>
    <row r="19" spans="1:13" x14ac:dyDescent="0.25">
      <c r="A19" s="26"/>
      <c r="B19" s="28" t="s">
        <v>5</v>
      </c>
      <c r="C19" s="28"/>
      <c r="D19" s="29" t="s">
        <v>6</v>
      </c>
      <c r="E19" s="264"/>
      <c r="F19" s="264"/>
      <c r="G19" s="216"/>
      <c r="H19" s="217"/>
      <c r="I19" s="218"/>
      <c r="J19" s="219"/>
      <c r="K19" s="213">
        <f t="shared" si="1"/>
        <v>0</v>
      </c>
      <c r="L19" s="219"/>
      <c r="M19" s="215">
        <f t="shared" si="2"/>
        <v>0</v>
      </c>
    </row>
    <row r="20" spans="1:13" x14ac:dyDescent="0.25">
      <c r="A20" s="26"/>
      <c r="B20" s="28" t="s">
        <v>7</v>
      </c>
      <c r="C20" s="28"/>
      <c r="D20" s="29" t="s">
        <v>80</v>
      </c>
      <c r="E20" s="264"/>
      <c r="F20" s="264"/>
      <c r="G20" s="216"/>
      <c r="H20" s="217"/>
      <c r="I20" s="218"/>
      <c r="J20" s="219"/>
      <c r="K20" s="213">
        <f t="shared" si="1"/>
        <v>0</v>
      </c>
      <c r="L20" s="219"/>
      <c r="M20" s="215">
        <f t="shared" si="2"/>
        <v>0</v>
      </c>
    </row>
    <row r="21" spans="1:13" x14ac:dyDescent="0.25">
      <c r="A21" s="26"/>
      <c r="B21" s="28" t="s">
        <v>8</v>
      </c>
      <c r="C21" s="28"/>
      <c r="D21" s="29" t="s">
        <v>9</v>
      </c>
      <c r="E21" s="264"/>
      <c r="F21" s="264"/>
      <c r="G21" s="216"/>
      <c r="H21" s="217"/>
      <c r="I21" s="218"/>
      <c r="J21" s="219"/>
      <c r="K21" s="213">
        <f t="shared" si="1"/>
        <v>0</v>
      </c>
      <c r="L21" s="219"/>
      <c r="M21" s="215">
        <f t="shared" si="2"/>
        <v>0</v>
      </c>
    </row>
    <row r="22" spans="1:13" x14ac:dyDescent="0.25">
      <c r="A22" s="26"/>
      <c r="B22" s="28" t="s">
        <v>10</v>
      </c>
      <c r="C22" s="28"/>
      <c r="D22" s="29" t="s">
        <v>11</v>
      </c>
      <c r="E22" s="264"/>
      <c r="F22" s="264"/>
      <c r="G22" s="216"/>
      <c r="H22" s="217"/>
      <c r="I22" s="218"/>
      <c r="J22" s="219"/>
      <c r="K22" s="213">
        <f t="shared" si="1"/>
        <v>0</v>
      </c>
      <c r="L22" s="219"/>
      <c r="M22" s="215">
        <f t="shared" si="2"/>
        <v>0</v>
      </c>
    </row>
    <row r="23" spans="1:13" x14ac:dyDescent="0.25">
      <c r="A23" s="26"/>
      <c r="B23" s="28" t="s">
        <v>12</v>
      </c>
      <c r="C23" s="28"/>
      <c r="D23" s="29" t="s">
        <v>13</v>
      </c>
      <c r="E23" s="264"/>
      <c r="F23" s="264"/>
      <c r="G23" s="216"/>
      <c r="H23" s="217"/>
      <c r="I23" s="218"/>
      <c r="J23" s="219"/>
      <c r="K23" s="213">
        <f t="shared" si="1"/>
        <v>0</v>
      </c>
      <c r="L23" s="219"/>
      <c r="M23" s="215">
        <f t="shared" si="2"/>
        <v>0</v>
      </c>
    </row>
    <row r="24" spans="1:13" x14ac:dyDescent="0.25">
      <c r="A24" s="26"/>
      <c r="B24" s="27"/>
      <c r="C24" s="27"/>
      <c r="D24" s="26"/>
      <c r="E24" s="263"/>
      <c r="F24" s="263"/>
      <c r="G24" s="225"/>
      <c r="H24" s="217"/>
      <c r="I24" s="226"/>
      <c r="J24" s="227"/>
      <c r="K24" s="200"/>
      <c r="L24" s="221"/>
      <c r="M24" s="221"/>
    </row>
    <row r="25" spans="1:13" s="13" customFormat="1" ht="13" x14ac:dyDescent="0.3">
      <c r="A25" s="23" t="s">
        <v>14</v>
      </c>
      <c r="B25" s="24" t="s">
        <v>68</v>
      </c>
      <c r="C25" s="24"/>
      <c r="D25" s="30"/>
      <c r="E25" s="262">
        <f t="shared" ref="E25:J25" si="3">SUM(E27:E32)</f>
        <v>0</v>
      </c>
      <c r="F25" s="262">
        <f t="shared" si="3"/>
        <v>0</v>
      </c>
      <c r="G25" s="212">
        <f t="shared" si="3"/>
        <v>0</v>
      </c>
      <c r="H25" s="228">
        <f t="shared" si="3"/>
        <v>0</v>
      </c>
      <c r="I25" s="228">
        <f t="shared" si="3"/>
        <v>0</v>
      </c>
      <c r="J25" s="212">
        <f t="shared" si="3"/>
        <v>0</v>
      </c>
      <c r="K25" s="214">
        <f>IF(F25&gt;0,(H25+I25)/F25,0)</f>
        <v>0</v>
      </c>
      <c r="L25" s="212">
        <f>SUM(L27:L32)</f>
        <v>0</v>
      </c>
      <c r="M25" s="212">
        <f>SUM(M27:M32)</f>
        <v>0</v>
      </c>
    </row>
    <row r="26" spans="1:13" x14ac:dyDescent="0.25">
      <c r="A26" s="31"/>
      <c r="B26" s="32"/>
      <c r="C26" s="32"/>
      <c r="D26" s="33"/>
      <c r="E26" s="263"/>
      <c r="F26" s="263"/>
      <c r="G26" s="225"/>
      <c r="H26" s="229"/>
      <c r="I26" s="230"/>
      <c r="J26" s="227"/>
      <c r="K26" s="199"/>
      <c r="L26" s="221"/>
      <c r="M26" s="221"/>
    </row>
    <row r="27" spans="1:13" x14ac:dyDescent="0.25">
      <c r="A27" s="26"/>
      <c r="B27" s="28" t="s">
        <v>15</v>
      </c>
      <c r="C27" s="28"/>
      <c r="D27" s="34" t="s">
        <v>16</v>
      </c>
      <c r="E27" s="264"/>
      <c r="F27" s="264"/>
      <c r="G27" s="216"/>
      <c r="H27" s="217"/>
      <c r="I27" s="218"/>
      <c r="J27" s="219"/>
      <c r="K27" s="213">
        <f>IF(F27&gt;0,(H27+I27)/F27,0)</f>
        <v>0</v>
      </c>
      <c r="L27" s="219"/>
      <c r="M27" s="215">
        <f t="shared" ref="M27:M32" si="4">G27+H27+I27+J27+L27</f>
        <v>0</v>
      </c>
    </row>
    <row r="28" spans="1:13" x14ac:dyDescent="0.25">
      <c r="A28" s="26"/>
      <c r="B28" s="28" t="s">
        <v>17</v>
      </c>
      <c r="C28" s="28"/>
      <c r="D28" s="29" t="s">
        <v>18</v>
      </c>
      <c r="E28" s="264"/>
      <c r="F28" s="264"/>
      <c r="G28" s="216"/>
      <c r="H28" s="217"/>
      <c r="I28" s="218"/>
      <c r="J28" s="219"/>
      <c r="K28" s="213">
        <f t="shared" ref="K28:K32" si="5">IF(F28&gt;0,(H28+I28)/F28,0)</f>
        <v>0</v>
      </c>
      <c r="L28" s="219"/>
      <c r="M28" s="215">
        <f t="shared" si="4"/>
        <v>0</v>
      </c>
    </row>
    <row r="29" spans="1:13" x14ac:dyDescent="0.25">
      <c r="A29" s="26"/>
      <c r="B29" s="28">
        <v>2.2999999999999998</v>
      </c>
      <c r="C29" s="28"/>
      <c r="D29" s="29" t="s">
        <v>75</v>
      </c>
      <c r="E29" s="264"/>
      <c r="F29" s="264"/>
      <c r="G29" s="216"/>
      <c r="H29" s="217"/>
      <c r="I29" s="218"/>
      <c r="J29" s="219"/>
      <c r="K29" s="213">
        <f t="shared" si="5"/>
        <v>0</v>
      </c>
      <c r="L29" s="219"/>
      <c r="M29" s="215">
        <f t="shared" si="4"/>
        <v>0</v>
      </c>
    </row>
    <row r="30" spans="1:13" x14ac:dyDescent="0.25">
      <c r="A30" s="26"/>
      <c r="B30" s="191">
        <v>2317</v>
      </c>
      <c r="C30" s="192"/>
      <c r="D30" s="193" t="s">
        <v>287</v>
      </c>
      <c r="E30" s="259"/>
      <c r="F30" s="259"/>
      <c r="G30" s="278"/>
      <c r="H30" s="217"/>
      <c r="I30" s="218"/>
      <c r="J30" s="219"/>
      <c r="K30" s="278"/>
      <c r="L30" s="219"/>
      <c r="M30" s="215">
        <f t="shared" si="4"/>
        <v>0</v>
      </c>
    </row>
    <row r="31" spans="1:13" x14ac:dyDescent="0.25">
      <c r="A31" s="26"/>
      <c r="B31" s="35">
        <v>2.4</v>
      </c>
      <c r="C31" s="35"/>
      <c r="D31" s="34" t="s">
        <v>76</v>
      </c>
      <c r="E31" s="264"/>
      <c r="F31" s="264"/>
      <c r="G31" s="216"/>
      <c r="H31" s="217"/>
      <c r="I31" s="218"/>
      <c r="J31" s="219"/>
      <c r="K31" s="213">
        <f t="shared" si="5"/>
        <v>0</v>
      </c>
      <c r="L31" s="219"/>
      <c r="M31" s="215">
        <f t="shared" si="4"/>
        <v>0</v>
      </c>
    </row>
    <row r="32" spans="1:13" x14ac:dyDescent="0.25">
      <c r="A32" s="26"/>
      <c r="B32" s="35">
        <v>2.5</v>
      </c>
      <c r="C32" s="35"/>
      <c r="D32" s="34" t="s">
        <v>50</v>
      </c>
      <c r="E32" s="264"/>
      <c r="F32" s="264"/>
      <c r="G32" s="216"/>
      <c r="H32" s="217"/>
      <c r="I32" s="218"/>
      <c r="J32" s="219"/>
      <c r="K32" s="213">
        <f t="shared" si="5"/>
        <v>0</v>
      </c>
      <c r="L32" s="219"/>
      <c r="M32" s="215">
        <f t="shared" si="4"/>
        <v>0</v>
      </c>
    </row>
    <row r="33" spans="1:13" x14ac:dyDescent="0.25">
      <c r="A33" s="36"/>
      <c r="B33" s="37"/>
      <c r="C33" s="37"/>
      <c r="D33" s="37"/>
      <c r="E33" s="265">
        <f t="shared" ref="E33:L33" si="6">E13</f>
        <v>1</v>
      </c>
      <c r="F33" s="265">
        <f t="shared" si="6"/>
        <v>2</v>
      </c>
      <c r="G33" s="231" t="str">
        <f t="shared" si="6"/>
        <v>A</v>
      </c>
      <c r="H33" s="232" t="str">
        <f t="shared" si="6"/>
        <v>B</v>
      </c>
      <c r="I33" s="232" t="str">
        <f t="shared" si="6"/>
        <v>C</v>
      </c>
      <c r="J33" s="233" t="str">
        <f t="shared" si="6"/>
        <v>D</v>
      </c>
      <c r="K33" s="201">
        <f t="shared" si="6"/>
        <v>3</v>
      </c>
      <c r="L33" s="233">
        <f t="shared" si="6"/>
        <v>4</v>
      </c>
      <c r="M33" s="233">
        <f t="shared" ref="M33" si="7">M13</f>
        <v>5</v>
      </c>
    </row>
    <row r="34" spans="1:13" ht="46" x14ac:dyDescent="0.25">
      <c r="A34" s="38"/>
      <c r="B34" s="38"/>
      <c r="C34" s="38"/>
      <c r="D34" s="38"/>
      <c r="E34" s="266" t="str">
        <f>E14</f>
        <v>Gesamtbudget Auszahlung</v>
      </c>
      <c r="F34" s="266" t="str">
        <f t="shared" ref="F34:L34" si="8">F14</f>
        <v>Ausgaben Schweizer Produzent Auszahlung</v>
      </c>
      <c r="G34" s="234" t="str">
        <f t="shared" si="8"/>
        <v>Bisherige reguläre Kosten</v>
      </c>
      <c r="H34" s="235" t="str">
        <f t="shared" si="8"/>
        <v>Kosten
Abbbruch
COVID19</v>
      </c>
      <c r="I34" s="236" t="str">
        <f t="shared" si="8"/>
        <v>Kosten Verschiebung COVID19</v>
      </c>
      <c r="J34" s="237" t="str">
        <f t="shared" si="8"/>
        <v xml:space="preserve">Künftige geplante Kosten </v>
      </c>
      <c r="K34" s="202" t="str">
        <f t="shared" si="8"/>
        <v>Zusatzkosten COVID in Prozent</v>
      </c>
      <c r="L34" s="237" t="str">
        <f t="shared" si="8"/>
        <v>Andere Zusatzkosten</v>
      </c>
      <c r="M34" s="237" t="str">
        <f t="shared" ref="M34" si="9">M14</f>
        <v>Vorgesehene Gesamtkosten Schwezer Produzent</v>
      </c>
    </row>
    <row r="35" spans="1:13" s="13" customFormat="1" ht="13" x14ac:dyDescent="0.3">
      <c r="A35" s="23" t="s">
        <v>19</v>
      </c>
      <c r="B35" s="24" t="s">
        <v>69</v>
      </c>
      <c r="C35" s="24"/>
      <c r="D35" s="39"/>
      <c r="E35" s="262">
        <f t="shared" ref="E35:J35" si="10">SUM(E37:E41)</f>
        <v>0</v>
      </c>
      <c r="F35" s="262">
        <f t="shared" si="10"/>
        <v>0</v>
      </c>
      <c r="G35" s="212">
        <f t="shared" si="10"/>
        <v>0</v>
      </c>
      <c r="H35" s="228">
        <f t="shared" si="10"/>
        <v>0</v>
      </c>
      <c r="I35" s="228">
        <f t="shared" si="10"/>
        <v>0</v>
      </c>
      <c r="J35" s="212">
        <f t="shared" si="10"/>
        <v>0</v>
      </c>
      <c r="K35" s="214">
        <f>IF(F35&gt;0,(H35+I35)/F35,0)</f>
        <v>0</v>
      </c>
      <c r="L35" s="212">
        <f>SUM(L37:L41)</f>
        <v>0</v>
      </c>
      <c r="M35" s="212">
        <f>SUM(M37:M41)</f>
        <v>0</v>
      </c>
    </row>
    <row r="36" spans="1:13" x14ac:dyDescent="0.25">
      <c r="A36" s="26"/>
      <c r="B36" s="27"/>
      <c r="C36" s="27"/>
      <c r="D36" s="26"/>
      <c r="E36" s="263"/>
      <c r="F36" s="263"/>
      <c r="G36" s="225"/>
      <c r="H36" s="238"/>
      <c r="I36" s="226"/>
      <c r="J36" s="227"/>
      <c r="K36" s="199"/>
      <c r="L36" s="221"/>
      <c r="M36" s="221"/>
    </row>
    <row r="37" spans="1:13" x14ac:dyDescent="0.25">
      <c r="A37" s="26"/>
      <c r="B37" s="28" t="s">
        <v>20</v>
      </c>
      <c r="C37" s="28"/>
      <c r="D37" s="29" t="s">
        <v>21</v>
      </c>
      <c r="E37" s="264"/>
      <c r="F37" s="264"/>
      <c r="G37" s="216"/>
      <c r="H37" s="217"/>
      <c r="I37" s="218"/>
      <c r="J37" s="219"/>
      <c r="K37" s="213">
        <f>IF(F37&gt;0,(H37+I37)/F37,0)</f>
        <v>0</v>
      </c>
      <c r="L37" s="219"/>
      <c r="M37" s="215">
        <f>G37+H37+I37+J37+L37</f>
        <v>0</v>
      </c>
    </row>
    <row r="38" spans="1:13" x14ac:dyDescent="0.25">
      <c r="A38" s="26"/>
      <c r="B38" s="28" t="s">
        <v>22</v>
      </c>
      <c r="C38" s="28"/>
      <c r="D38" s="29" t="s">
        <v>23</v>
      </c>
      <c r="E38" s="264"/>
      <c r="F38" s="264"/>
      <c r="G38" s="216"/>
      <c r="H38" s="217"/>
      <c r="I38" s="218"/>
      <c r="J38" s="219"/>
      <c r="K38" s="213">
        <f>IF(F38&gt;0,(H38+I38)/F38,0)</f>
        <v>0</v>
      </c>
      <c r="L38" s="219"/>
      <c r="M38" s="215">
        <f>G38+H38+I38+J38+L38</f>
        <v>0</v>
      </c>
    </row>
    <row r="39" spans="1:13" x14ac:dyDescent="0.25">
      <c r="A39" s="26"/>
      <c r="B39" s="28">
        <v>3.3</v>
      </c>
      <c r="C39" s="28"/>
      <c r="D39" s="29" t="s">
        <v>77</v>
      </c>
      <c r="E39" s="264"/>
      <c r="F39" s="264"/>
      <c r="G39" s="216"/>
      <c r="H39" s="217"/>
      <c r="I39" s="218"/>
      <c r="J39" s="219"/>
      <c r="K39" s="213">
        <f>IF(F39&gt;0,(H39+I39)/F39,0)</f>
        <v>0</v>
      </c>
      <c r="L39" s="219"/>
      <c r="M39" s="215">
        <f>G39+H39+I39+J39+L39</f>
        <v>0</v>
      </c>
    </row>
    <row r="40" spans="1:13" x14ac:dyDescent="0.25">
      <c r="A40" s="26"/>
      <c r="B40" s="28">
        <v>3.4</v>
      </c>
      <c r="C40" s="28"/>
      <c r="D40" s="29" t="s">
        <v>24</v>
      </c>
      <c r="E40" s="264"/>
      <c r="F40" s="264"/>
      <c r="G40" s="216"/>
      <c r="H40" s="217"/>
      <c r="I40" s="218"/>
      <c r="J40" s="219"/>
      <c r="K40" s="213">
        <f>IF(F40&gt;0,(H40+I40)/F40,0)</f>
        <v>0</v>
      </c>
      <c r="L40" s="219"/>
      <c r="M40" s="215">
        <f>G40+H40+I40+J40+L40</f>
        <v>0</v>
      </c>
    </row>
    <row r="41" spans="1:13" x14ac:dyDescent="0.25">
      <c r="A41" s="26"/>
      <c r="B41" s="26"/>
      <c r="C41" s="26"/>
      <c r="D41" s="26"/>
      <c r="E41" s="263"/>
      <c r="F41" s="267"/>
      <c r="G41" s="239"/>
      <c r="H41" s="240"/>
      <c r="I41" s="226"/>
      <c r="J41" s="227"/>
      <c r="K41" s="199"/>
      <c r="L41" s="221"/>
      <c r="M41" s="221"/>
    </row>
    <row r="42" spans="1:13" s="13" customFormat="1" ht="13" x14ac:dyDescent="0.3">
      <c r="A42" s="23" t="s">
        <v>25</v>
      </c>
      <c r="B42" s="24" t="s">
        <v>70</v>
      </c>
      <c r="C42" s="24"/>
      <c r="D42" s="30"/>
      <c r="E42" s="262">
        <f t="shared" ref="E42:M42" si="11">SUM(E44:E45)</f>
        <v>0</v>
      </c>
      <c r="F42" s="262">
        <f t="shared" si="11"/>
        <v>0</v>
      </c>
      <c r="G42" s="212">
        <f t="shared" si="11"/>
        <v>0</v>
      </c>
      <c r="H42" s="228">
        <f t="shared" si="11"/>
        <v>0</v>
      </c>
      <c r="I42" s="228">
        <f t="shared" si="11"/>
        <v>0</v>
      </c>
      <c r="J42" s="212">
        <f t="shared" si="11"/>
        <v>0</v>
      </c>
      <c r="K42" s="214">
        <f>IF(F42&gt;0,(H42+I42)/F42,0)</f>
        <v>0</v>
      </c>
      <c r="L42" s="212">
        <f t="shared" si="11"/>
        <v>0</v>
      </c>
      <c r="M42" s="212">
        <f t="shared" si="11"/>
        <v>0</v>
      </c>
    </row>
    <row r="43" spans="1:13" x14ac:dyDescent="0.25">
      <c r="A43" s="26"/>
      <c r="B43" s="27"/>
      <c r="C43" s="27"/>
      <c r="D43" s="26"/>
      <c r="E43" s="263"/>
      <c r="F43" s="263"/>
      <c r="G43" s="225"/>
      <c r="H43" s="217"/>
      <c r="I43" s="226"/>
      <c r="J43" s="227"/>
      <c r="K43" s="199"/>
      <c r="L43" s="221"/>
      <c r="M43" s="221"/>
    </row>
    <row r="44" spans="1:13" x14ac:dyDescent="0.25">
      <c r="A44" s="26"/>
      <c r="B44" s="28">
        <v>4.0999999999999996</v>
      </c>
      <c r="C44" s="28"/>
      <c r="D44" s="29" t="s">
        <v>26</v>
      </c>
      <c r="E44" s="264"/>
      <c r="F44" s="264"/>
      <c r="G44" s="216"/>
      <c r="H44" s="217"/>
      <c r="I44" s="218"/>
      <c r="J44" s="219"/>
      <c r="K44" s="213">
        <f>IF(F44&gt;0,(H44+I44)/F44,0)</f>
        <v>0</v>
      </c>
      <c r="L44" s="219"/>
      <c r="M44" s="215">
        <f>G44+H44+I44+J44+L44</f>
        <v>0</v>
      </c>
    </row>
    <row r="45" spans="1:13" x14ac:dyDescent="0.25">
      <c r="A45" s="26"/>
      <c r="B45" s="28">
        <v>4.2</v>
      </c>
      <c r="C45" s="28"/>
      <c r="D45" s="29" t="s">
        <v>27</v>
      </c>
      <c r="E45" s="264"/>
      <c r="F45" s="264"/>
      <c r="G45" s="216"/>
      <c r="H45" s="217"/>
      <c r="I45" s="218"/>
      <c r="J45" s="219"/>
      <c r="K45" s="213">
        <f>IF(F45&gt;0,(H45+I45)/F45,0)</f>
        <v>0</v>
      </c>
      <c r="L45" s="219"/>
      <c r="M45" s="215">
        <f>G45+H45+I45+J45+L45</f>
        <v>0</v>
      </c>
    </row>
    <row r="46" spans="1:13" x14ac:dyDescent="0.25">
      <c r="A46" s="26"/>
      <c r="B46" s="27"/>
      <c r="C46" s="27"/>
      <c r="D46" s="26"/>
      <c r="E46" s="263"/>
      <c r="F46" s="263"/>
      <c r="G46" s="225"/>
      <c r="H46" s="217"/>
      <c r="I46" s="226"/>
      <c r="J46" s="227"/>
      <c r="K46" s="199"/>
      <c r="L46" s="221"/>
      <c r="M46" s="221"/>
    </row>
    <row r="47" spans="1:13" s="13" customFormat="1" ht="13" x14ac:dyDescent="0.3">
      <c r="A47" s="23" t="s">
        <v>28</v>
      </c>
      <c r="B47" s="24" t="s">
        <v>81</v>
      </c>
      <c r="C47" s="24"/>
      <c r="D47" s="30"/>
      <c r="E47" s="262">
        <f t="shared" ref="E47:J47" si="12">SUM(E49:E55)</f>
        <v>0</v>
      </c>
      <c r="F47" s="262">
        <f t="shared" si="12"/>
        <v>0</v>
      </c>
      <c r="G47" s="212">
        <f t="shared" si="12"/>
        <v>0</v>
      </c>
      <c r="H47" s="228">
        <f t="shared" si="12"/>
        <v>0</v>
      </c>
      <c r="I47" s="228">
        <f t="shared" si="12"/>
        <v>0</v>
      </c>
      <c r="J47" s="212">
        <f t="shared" si="12"/>
        <v>0</v>
      </c>
      <c r="K47" s="214">
        <f>IF(F47&gt;0,(H47+I47)/F47,0)</f>
        <v>0</v>
      </c>
      <c r="L47" s="212">
        <f>SUM(L49:L55)</f>
        <v>0</v>
      </c>
      <c r="M47" s="212">
        <f>SUM(M49:M55)</f>
        <v>0</v>
      </c>
    </row>
    <row r="48" spans="1:13" x14ac:dyDescent="0.25">
      <c r="A48" s="26"/>
      <c r="B48" s="27"/>
      <c r="C48" s="27"/>
      <c r="D48" s="26"/>
      <c r="E48" s="263"/>
      <c r="F48" s="263"/>
      <c r="G48" s="225"/>
      <c r="H48" s="217"/>
      <c r="I48" s="226"/>
      <c r="J48" s="227"/>
      <c r="K48" s="199"/>
      <c r="L48" s="221"/>
      <c r="M48" s="221"/>
    </row>
    <row r="49" spans="1:13" x14ac:dyDescent="0.25">
      <c r="A49" s="26"/>
      <c r="B49" s="35">
        <v>5.0999999999999996</v>
      </c>
      <c r="C49" s="35"/>
      <c r="D49" s="34" t="s">
        <v>29</v>
      </c>
      <c r="E49" s="264"/>
      <c r="F49" s="264"/>
      <c r="G49" s="216"/>
      <c r="H49" s="217"/>
      <c r="I49" s="218"/>
      <c r="J49" s="219"/>
      <c r="K49" s="213">
        <f>IF(F49&gt;0,(H49+I49)/F49,0)</f>
        <v>0</v>
      </c>
      <c r="L49" s="219"/>
      <c r="M49" s="215">
        <f>G49+H49+I49+J49+L49</f>
        <v>0</v>
      </c>
    </row>
    <row r="50" spans="1:13" x14ac:dyDescent="0.25">
      <c r="A50" s="26"/>
      <c r="B50" s="35">
        <v>5.2</v>
      </c>
      <c r="C50" s="35"/>
      <c r="D50" s="40" t="s">
        <v>30</v>
      </c>
      <c r="E50" s="264"/>
      <c r="F50" s="264"/>
      <c r="G50" s="216"/>
      <c r="H50" s="217"/>
      <c r="I50" s="218"/>
      <c r="J50" s="219"/>
      <c r="K50" s="213">
        <f>IF(F50&gt;0,(H50+I50)/F50,0)</f>
        <v>0</v>
      </c>
      <c r="L50" s="219"/>
      <c r="M50" s="215">
        <f>G50+H50+I50+J50+L50</f>
        <v>0</v>
      </c>
    </row>
    <row r="51" spans="1:13" x14ac:dyDescent="0.25">
      <c r="A51" s="26"/>
      <c r="B51" s="35">
        <v>5.3</v>
      </c>
      <c r="C51" s="35"/>
      <c r="D51" s="41" t="s">
        <v>78</v>
      </c>
      <c r="E51" s="264"/>
      <c r="F51" s="264"/>
      <c r="G51" s="216"/>
      <c r="H51" s="217"/>
      <c r="I51" s="218"/>
      <c r="J51" s="219"/>
      <c r="K51" s="213">
        <f t="shared" ref="K51:K55" si="13">IF(F51&gt;0,(H51+I51)/F51,0)</f>
        <v>0</v>
      </c>
      <c r="L51" s="219"/>
      <c r="M51" s="215">
        <f t="shared" ref="M51:M55" si="14">G51+H51+I51+J51+L51</f>
        <v>0</v>
      </c>
    </row>
    <row r="52" spans="1:13" x14ac:dyDescent="0.25">
      <c r="A52" s="26"/>
      <c r="B52" s="35">
        <v>5.4</v>
      </c>
      <c r="C52" s="35"/>
      <c r="D52" s="42" t="s">
        <v>31</v>
      </c>
      <c r="E52" s="264"/>
      <c r="F52" s="264"/>
      <c r="G52" s="216"/>
      <c r="H52" s="217"/>
      <c r="I52" s="218"/>
      <c r="J52" s="219"/>
      <c r="K52" s="213">
        <f t="shared" si="13"/>
        <v>0</v>
      </c>
      <c r="L52" s="219"/>
      <c r="M52" s="215">
        <f t="shared" si="14"/>
        <v>0</v>
      </c>
    </row>
    <row r="53" spans="1:13" x14ac:dyDescent="0.25">
      <c r="A53" s="26"/>
      <c r="B53" s="35">
        <v>5.5</v>
      </c>
      <c r="C53" s="35"/>
      <c r="D53" s="42" t="s">
        <v>79</v>
      </c>
      <c r="E53" s="264"/>
      <c r="F53" s="264"/>
      <c r="G53" s="216"/>
      <c r="H53" s="217"/>
      <c r="I53" s="218"/>
      <c r="J53" s="219"/>
      <c r="K53" s="213">
        <f t="shared" si="13"/>
        <v>0</v>
      </c>
      <c r="L53" s="219"/>
      <c r="M53" s="215">
        <f t="shared" si="14"/>
        <v>0</v>
      </c>
    </row>
    <row r="54" spans="1:13" x14ac:dyDescent="0.25">
      <c r="A54" s="26"/>
      <c r="B54" s="35">
        <v>5.6</v>
      </c>
      <c r="C54" s="35"/>
      <c r="D54" s="42" t="s">
        <v>32</v>
      </c>
      <c r="E54" s="264"/>
      <c r="F54" s="264"/>
      <c r="G54" s="216"/>
      <c r="H54" s="217"/>
      <c r="I54" s="218"/>
      <c r="J54" s="219"/>
      <c r="K54" s="213">
        <f t="shared" si="13"/>
        <v>0</v>
      </c>
      <c r="L54" s="219"/>
      <c r="M54" s="215">
        <f t="shared" si="14"/>
        <v>0</v>
      </c>
    </row>
    <row r="55" spans="1:13" x14ac:dyDescent="0.25">
      <c r="A55" s="26"/>
      <c r="B55" s="28">
        <v>5.7</v>
      </c>
      <c r="C55" s="28"/>
      <c r="D55" s="29" t="s">
        <v>33</v>
      </c>
      <c r="E55" s="264"/>
      <c r="F55" s="264"/>
      <c r="G55" s="216"/>
      <c r="H55" s="217"/>
      <c r="I55" s="218"/>
      <c r="J55" s="219"/>
      <c r="K55" s="213">
        <f t="shared" si="13"/>
        <v>0</v>
      </c>
      <c r="L55" s="219"/>
      <c r="M55" s="215">
        <f t="shared" si="14"/>
        <v>0</v>
      </c>
    </row>
    <row r="56" spans="1:13" x14ac:dyDescent="0.25">
      <c r="A56" s="26"/>
      <c r="B56" s="28"/>
      <c r="C56" s="28"/>
      <c r="D56" s="33"/>
      <c r="E56" s="268"/>
      <c r="F56" s="268"/>
      <c r="G56" s="241"/>
      <c r="H56" s="242"/>
      <c r="I56" s="243"/>
      <c r="J56" s="244"/>
      <c r="K56" s="203"/>
      <c r="L56" s="253"/>
      <c r="M56" s="253"/>
    </row>
    <row r="57" spans="1:13" x14ac:dyDescent="0.25">
      <c r="A57" s="43" t="s">
        <v>34</v>
      </c>
      <c r="B57" s="24" t="s">
        <v>71</v>
      </c>
      <c r="C57" s="24"/>
      <c r="D57" s="25"/>
      <c r="E57" s="262">
        <f t="shared" ref="E57:J57" si="15">SUM(E59:E65)</f>
        <v>0</v>
      </c>
      <c r="F57" s="262">
        <f t="shared" si="15"/>
        <v>0</v>
      </c>
      <c r="G57" s="212">
        <f t="shared" si="15"/>
        <v>0</v>
      </c>
      <c r="H57" s="228">
        <f t="shared" si="15"/>
        <v>0</v>
      </c>
      <c r="I57" s="228">
        <f t="shared" si="15"/>
        <v>0</v>
      </c>
      <c r="J57" s="212">
        <f t="shared" si="15"/>
        <v>0</v>
      </c>
      <c r="K57" s="214">
        <f>IF(F57&gt;0,(H57+I57)/F57,0)</f>
        <v>0</v>
      </c>
      <c r="L57" s="212">
        <f>SUM(L59:L65)</f>
        <v>0</v>
      </c>
      <c r="M57" s="212">
        <f>SUM(M59:M65)</f>
        <v>0</v>
      </c>
    </row>
    <row r="58" spans="1:13" x14ac:dyDescent="0.25">
      <c r="A58" s="26"/>
      <c r="B58" s="27"/>
      <c r="C58" s="27"/>
      <c r="D58" s="26"/>
      <c r="E58" s="263"/>
      <c r="F58" s="263"/>
      <c r="G58" s="225"/>
      <c r="H58" s="217"/>
      <c r="I58" s="226"/>
      <c r="J58" s="227"/>
      <c r="K58" s="199"/>
      <c r="L58" s="221"/>
      <c r="M58" s="221"/>
    </row>
    <row r="59" spans="1:13" x14ac:dyDescent="0.25">
      <c r="A59" s="26"/>
      <c r="B59" s="28" t="s">
        <v>35</v>
      </c>
      <c r="C59" s="28"/>
      <c r="D59" s="29" t="s">
        <v>36</v>
      </c>
      <c r="E59" s="264"/>
      <c r="F59" s="264"/>
      <c r="G59" s="216"/>
      <c r="H59" s="217"/>
      <c r="I59" s="218"/>
      <c r="J59" s="219"/>
      <c r="K59" s="213">
        <f t="shared" ref="K59:K65" si="16">IF(F59&gt;0,(H59+I59)/F59,0)</f>
        <v>0</v>
      </c>
      <c r="L59" s="219"/>
      <c r="M59" s="215">
        <f t="shared" ref="M59:M60" si="17">G59+H59+I59+J59+L59</f>
        <v>0</v>
      </c>
    </row>
    <row r="60" spans="1:13" x14ac:dyDescent="0.25">
      <c r="A60" s="26"/>
      <c r="B60" s="35">
        <v>6.2</v>
      </c>
      <c r="C60" s="35"/>
      <c r="D60" s="34" t="s">
        <v>37</v>
      </c>
      <c r="E60" s="264"/>
      <c r="F60" s="264"/>
      <c r="G60" s="216"/>
      <c r="H60" s="217"/>
      <c r="I60" s="218"/>
      <c r="J60" s="219"/>
      <c r="K60" s="213">
        <f t="shared" si="16"/>
        <v>0</v>
      </c>
      <c r="L60" s="219"/>
      <c r="M60" s="215">
        <f t="shared" si="17"/>
        <v>0</v>
      </c>
    </row>
    <row r="61" spans="1:13" x14ac:dyDescent="0.25">
      <c r="A61" s="26"/>
      <c r="B61" s="35">
        <v>6.3</v>
      </c>
      <c r="C61" s="35"/>
      <c r="D61" s="34" t="s">
        <v>38</v>
      </c>
      <c r="E61" s="264"/>
      <c r="F61" s="264"/>
      <c r="G61" s="216"/>
      <c r="H61" s="217"/>
      <c r="I61" s="218"/>
      <c r="J61" s="219"/>
      <c r="K61" s="213">
        <f t="shared" si="16"/>
        <v>0</v>
      </c>
      <c r="L61" s="219"/>
      <c r="M61" s="215">
        <f t="shared" ref="M61:M65" si="18">G61+H61+I61+J61+L61</f>
        <v>0</v>
      </c>
    </row>
    <row r="62" spans="1:13" x14ac:dyDescent="0.25">
      <c r="A62" s="26"/>
      <c r="B62" s="35">
        <v>6.4</v>
      </c>
      <c r="C62" s="35"/>
      <c r="D62" s="34" t="s">
        <v>82</v>
      </c>
      <c r="E62" s="264"/>
      <c r="F62" s="264"/>
      <c r="G62" s="216"/>
      <c r="H62" s="217"/>
      <c r="I62" s="218"/>
      <c r="J62" s="219"/>
      <c r="K62" s="213">
        <f t="shared" si="16"/>
        <v>0</v>
      </c>
      <c r="L62" s="219"/>
      <c r="M62" s="215">
        <f t="shared" si="18"/>
        <v>0</v>
      </c>
    </row>
    <row r="63" spans="1:13" x14ac:dyDescent="0.25">
      <c r="A63" s="26"/>
      <c r="B63" s="35">
        <v>6.5</v>
      </c>
      <c r="C63" s="35"/>
      <c r="D63" s="34" t="s">
        <v>83</v>
      </c>
      <c r="E63" s="264"/>
      <c r="F63" s="264"/>
      <c r="G63" s="216"/>
      <c r="H63" s="217"/>
      <c r="I63" s="218"/>
      <c r="J63" s="219"/>
      <c r="K63" s="213">
        <f t="shared" si="16"/>
        <v>0</v>
      </c>
      <c r="L63" s="219"/>
      <c r="M63" s="215">
        <f t="shared" si="18"/>
        <v>0</v>
      </c>
    </row>
    <row r="64" spans="1:13" x14ac:dyDescent="0.25">
      <c r="A64" s="26"/>
      <c r="B64" s="28">
        <v>6.6</v>
      </c>
      <c r="C64" s="28"/>
      <c r="D64" s="34" t="s">
        <v>39</v>
      </c>
      <c r="E64" s="264"/>
      <c r="F64" s="264"/>
      <c r="G64" s="216"/>
      <c r="H64" s="217"/>
      <c r="I64" s="218"/>
      <c r="J64" s="219"/>
      <c r="K64" s="213">
        <f t="shared" si="16"/>
        <v>0</v>
      </c>
      <c r="L64" s="219"/>
      <c r="M64" s="215">
        <f t="shared" si="18"/>
        <v>0</v>
      </c>
    </row>
    <row r="65" spans="1:13" x14ac:dyDescent="0.25">
      <c r="A65" s="26"/>
      <c r="B65" s="194">
        <v>6.7</v>
      </c>
      <c r="C65" s="194"/>
      <c r="D65" s="195" t="s">
        <v>291</v>
      </c>
      <c r="E65" s="264"/>
      <c r="F65" s="264"/>
      <c r="G65" s="216"/>
      <c r="H65" s="217"/>
      <c r="I65" s="218"/>
      <c r="J65" s="219"/>
      <c r="K65" s="213">
        <f t="shared" si="16"/>
        <v>0</v>
      </c>
      <c r="L65" s="219"/>
      <c r="M65" s="215">
        <f t="shared" si="18"/>
        <v>0</v>
      </c>
    </row>
    <row r="66" spans="1:13" x14ac:dyDescent="0.25">
      <c r="A66" s="26"/>
      <c r="B66" s="28"/>
      <c r="C66" s="28"/>
      <c r="D66" s="33"/>
      <c r="E66" s="269"/>
      <c r="F66" s="269"/>
      <c r="G66" s="245"/>
      <c r="H66" s="246"/>
      <c r="I66" s="246"/>
      <c r="J66" s="247"/>
      <c r="K66" s="204"/>
      <c r="L66" s="247"/>
      <c r="M66" s="247"/>
    </row>
    <row r="67" spans="1:13" x14ac:dyDescent="0.25">
      <c r="A67" s="36"/>
      <c r="B67" s="37"/>
      <c r="C67" s="37"/>
      <c r="D67" s="37"/>
      <c r="E67" s="265">
        <f t="shared" ref="E67:L67" si="19">E13</f>
        <v>1</v>
      </c>
      <c r="F67" s="265">
        <f t="shared" si="19"/>
        <v>2</v>
      </c>
      <c r="G67" s="231" t="str">
        <f t="shared" si="19"/>
        <v>A</v>
      </c>
      <c r="H67" s="232" t="str">
        <f t="shared" si="19"/>
        <v>B</v>
      </c>
      <c r="I67" s="232" t="str">
        <f t="shared" si="19"/>
        <v>C</v>
      </c>
      <c r="J67" s="233" t="str">
        <f t="shared" si="19"/>
        <v>D</v>
      </c>
      <c r="K67" s="201">
        <f t="shared" si="19"/>
        <v>3</v>
      </c>
      <c r="L67" s="233">
        <f t="shared" si="19"/>
        <v>4</v>
      </c>
      <c r="M67" s="233">
        <f t="shared" ref="M67" si="20">M13</f>
        <v>5</v>
      </c>
    </row>
    <row r="68" spans="1:13" ht="46" x14ac:dyDescent="0.25">
      <c r="A68" s="38"/>
      <c r="B68" s="38"/>
      <c r="C68" s="38"/>
      <c r="D68" s="38"/>
      <c r="E68" s="266" t="str">
        <f>E14</f>
        <v>Gesamtbudget Auszahlung</v>
      </c>
      <c r="F68" s="266" t="str">
        <f t="shared" ref="F68:L68" si="21">F14</f>
        <v>Ausgaben Schweizer Produzent Auszahlung</v>
      </c>
      <c r="G68" s="234" t="str">
        <f t="shared" si="21"/>
        <v>Bisherige reguläre Kosten</v>
      </c>
      <c r="H68" s="235" t="str">
        <f t="shared" si="21"/>
        <v>Kosten
Abbbruch
COVID19</v>
      </c>
      <c r="I68" s="236" t="str">
        <f t="shared" si="21"/>
        <v>Kosten Verschiebung COVID19</v>
      </c>
      <c r="J68" s="237" t="str">
        <f t="shared" si="21"/>
        <v xml:space="preserve">Künftige geplante Kosten </v>
      </c>
      <c r="K68" s="202" t="str">
        <f t="shared" si="21"/>
        <v>Zusatzkosten COVID in Prozent</v>
      </c>
      <c r="L68" s="237" t="str">
        <f t="shared" si="21"/>
        <v>Andere Zusatzkosten</v>
      </c>
      <c r="M68" s="237" t="str">
        <f t="shared" ref="M68" si="22">M14</f>
        <v>Vorgesehene Gesamtkosten Schwezer Produzent</v>
      </c>
    </row>
    <row r="69" spans="1:13" x14ac:dyDescent="0.25">
      <c r="A69" s="43" t="s">
        <v>40</v>
      </c>
      <c r="B69" s="24" t="s">
        <v>72</v>
      </c>
      <c r="C69" s="24"/>
      <c r="D69" s="25"/>
      <c r="E69" s="262">
        <f t="shared" ref="E69:J69" si="23">SUM(E71:E77)</f>
        <v>0</v>
      </c>
      <c r="F69" s="262">
        <f t="shared" si="23"/>
        <v>0</v>
      </c>
      <c r="G69" s="212">
        <f t="shared" si="23"/>
        <v>0</v>
      </c>
      <c r="H69" s="228">
        <f t="shared" si="23"/>
        <v>0</v>
      </c>
      <c r="I69" s="228">
        <f t="shared" si="23"/>
        <v>0</v>
      </c>
      <c r="J69" s="212">
        <f t="shared" si="23"/>
        <v>0</v>
      </c>
      <c r="K69" s="214">
        <f>IF(F69&gt;0,(H69+I69)/F69,0)</f>
        <v>0</v>
      </c>
      <c r="L69" s="212">
        <f>SUM(L71:L77)</f>
        <v>0</v>
      </c>
      <c r="M69" s="212">
        <f>SUM(M71:M77)</f>
        <v>0</v>
      </c>
    </row>
    <row r="70" spans="1:13" x14ac:dyDescent="0.25">
      <c r="A70" s="26"/>
      <c r="B70" s="27"/>
      <c r="C70" s="27"/>
      <c r="D70" s="26"/>
      <c r="E70" s="263"/>
      <c r="F70" s="263"/>
      <c r="G70" s="225"/>
      <c r="H70" s="217"/>
      <c r="I70" s="226"/>
      <c r="J70" s="227"/>
      <c r="K70" s="199"/>
      <c r="L70" s="221"/>
      <c r="M70" s="221"/>
    </row>
    <row r="71" spans="1:13" x14ac:dyDescent="0.25">
      <c r="A71" s="26"/>
      <c r="B71" s="28" t="s">
        <v>41</v>
      </c>
      <c r="C71" s="28"/>
      <c r="D71" s="29" t="s">
        <v>42</v>
      </c>
      <c r="E71" s="264"/>
      <c r="F71" s="264"/>
      <c r="G71" s="216"/>
      <c r="H71" s="217"/>
      <c r="I71" s="218"/>
      <c r="J71" s="219"/>
      <c r="K71" s="213">
        <f t="shared" ref="K71:K77" si="24">IF(F71&gt;0,(H71+I71)/F71,0)</f>
        <v>0</v>
      </c>
      <c r="L71" s="219"/>
      <c r="M71" s="215">
        <f t="shared" ref="M71:M72" si="25">G71+H71+I71+J71+L71</f>
        <v>0</v>
      </c>
    </row>
    <row r="72" spans="1:13" x14ac:dyDescent="0.25">
      <c r="A72" s="26"/>
      <c r="B72" s="28" t="s">
        <v>43</v>
      </c>
      <c r="C72" s="28"/>
      <c r="D72" s="29" t="s">
        <v>44</v>
      </c>
      <c r="E72" s="264"/>
      <c r="F72" s="264"/>
      <c r="G72" s="216"/>
      <c r="H72" s="217"/>
      <c r="I72" s="218"/>
      <c r="J72" s="219"/>
      <c r="K72" s="213">
        <f t="shared" si="24"/>
        <v>0</v>
      </c>
      <c r="L72" s="219"/>
      <c r="M72" s="215">
        <f t="shared" si="25"/>
        <v>0</v>
      </c>
    </row>
    <row r="73" spans="1:13" x14ac:dyDescent="0.25">
      <c r="A73" s="26"/>
      <c r="B73" s="28" t="s">
        <v>45</v>
      </c>
      <c r="C73" s="28"/>
      <c r="D73" s="29" t="s">
        <v>46</v>
      </c>
      <c r="E73" s="264"/>
      <c r="F73" s="264"/>
      <c r="G73" s="216"/>
      <c r="H73" s="217"/>
      <c r="I73" s="218"/>
      <c r="J73" s="219"/>
      <c r="K73" s="213">
        <f t="shared" si="24"/>
        <v>0</v>
      </c>
      <c r="L73" s="219"/>
      <c r="M73" s="215">
        <f t="shared" ref="M73:M77" si="26">G73+H73+I73+J73+L73</f>
        <v>0</v>
      </c>
    </row>
    <row r="74" spans="1:13" x14ac:dyDescent="0.25">
      <c r="A74" s="26"/>
      <c r="B74" s="28" t="s">
        <v>47</v>
      </c>
      <c r="C74" s="28"/>
      <c r="D74" s="29" t="s">
        <v>48</v>
      </c>
      <c r="E74" s="264"/>
      <c r="F74" s="264"/>
      <c r="G74" s="216"/>
      <c r="H74" s="217"/>
      <c r="I74" s="218"/>
      <c r="J74" s="219"/>
      <c r="K74" s="213">
        <f t="shared" si="24"/>
        <v>0</v>
      </c>
      <c r="L74" s="219"/>
      <c r="M74" s="215">
        <f t="shared" si="26"/>
        <v>0</v>
      </c>
    </row>
    <row r="75" spans="1:13" x14ac:dyDescent="0.25">
      <c r="A75" s="26"/>
      <c r="B75" s="28" t="s">
        <v>49</v>
      </c>
      <c r="C75" s="28"/>
      <c r="D75" s="34" t="s">
        <v>50</v>
      </c>
      <c r="E75" s="264"/>
      <c r="F75" s="264"/>
      <c r="G75" s="216"/>
      <c r="H75" s="217"/>
      <c r="I75" s="218"/>
      <c r="J75" s="219"/>
      <c r="K75" s="213">
        <f t="shared" si="24"/>
        <v>0</v>
      </c>
      <c r="L75" s="219"/>
      <c r="M75" s="215">
        <f t="shared" si="26"/>
        <v>0</v>
      </c>
    </row>
    <row r="76" spans="1:13" x14ac:dyDescent="0.25">
      <c r="A76" s="26"/>
      <c r="B76" s="28">
        <v>7.6</v>
      </c>
      <c r="C76" s="28"/>
      <c r="D76" s="34" t="s">
        <v>51</v>
      </c>
      <c r="E76" s="264"/>
      <c r="F76" s="264"/>
      <c r="G76" s="216"/>
      <c r="H76" s="217"/>
      <c r="I76" s="218"/>
      <c r="J76" s="219"/>
      <c r="K76" s="213">
        <f t="shared" si="24"/>
        <v>0</v>
      </c>
      <c r="L76" s="219"/>
      <c r="M76" s="215">
        <f t="shared" si="26"/>
        <v>0</v>
      </c>
    </row>
    <row r="77" spans="1:13" x14ac:dyDescent="0.25">
      <c r="A77" s="26"/>
      <c r="B77" s="28">
        <v>7.7</v>
      </c>
      <c r="C77" s="28"/>
      <c r="D77" s="34" t="s">
        <v>66</v>
      </c>
      <c r="E77" s="264"/>
      <c r="F77" s="264"/>
      <c r="G77" s="216"/>
      <c r="H77" s="217"/>
      <c r="I77" s="218"/>
      <c r="J77" s="219"/>
      <c r="K77" s="213">
        <f t="shared" si="24"/>
        <v>0</v>
      </c>
      <c r="L77" s="219"/>
      <c r="M77" s="215">
        <f t="shared" si="26"/>
        <v>0</v>
      </c>
    </row>
    <row r="78" spans="1:13" x14ac:dyDescent="0.25">
      <c r="A78" s="26"/>
      <c r="B78" s="26"/>
      <c r="C78" s="26"/>
      <c r="D78" s="26"/>
      <c r="E78" s="263"/>
      <c r="F78" s="267"/>
      <c r="G78" s="239"/>
      <c r="H78" s="240"/>
      <c r="I78" s="226"/>
      <c r="J78" s="227"/>
      <c r="K78" s="199"/>
      <c r="L78" s="221"/>
      <c r="M78" s="221"/>
    </row>
    <row r="79" spans="1:13" x14ac:dyDescent="0.25">
      <c r="A79" s="43" t="s">
        <v>52</v>
      </c>
      <c r="B79" s="24" t="s">
        <v>73</v>
      </c>
      <c r="C79" s="24"/>
      <c r="D79" s="25"/>
      <c r="E79" s="262">
        <f t="shared" ref="E79:J79" si="27">SUM(E81:E86)</f>
        <v>0</v>
      </c>
      <c r="F79" s="262">
        <f t="shared" si="27"/>
        <v>0</v>
      </c>
      <c r="G79" s="212">
        <f t="shared" si="27"/>
        <v>0</v>
      </c>
      <c r="H79" s="228">
        <f t="shared" si="27"/>
        <v>0</v>
      </c>
      <c r="I79" s="228">
        <f t="shared" si="27"/>
        <v>0</v>
      </c>
      <c r="J79" s="212">
        <f t="shared" si="27"/>
        <v>0</v>
      </c>
      <c r="K79" s="214">
        <f>IF(F79&gt;0,(H79+I79)/F79,0)</f>
        <v>0</v>
      </c>
      <c r="L79" s="212">
        <f>SUM(L81:L86)</f>
        <v>0</v>
      </c>
      <c r="M79" s="212">
        <f>SUM(M81:M86)</f>
        <v>0</v>
      </c>
    </row>
    <row r="80" spans="1:13" x14ac:dyDescent="0.25">
      <c r="A80" s="26"/>
      <c r="B80" s="27"/>
      <c r="C80" s="27"/>
      <c r="D80" s="26"/>
      <c r="E80" s="270"/>
      <c r="F80" s="270"/>
      <c r="G80" s="248"/>
      <c r="H80" s="217"/>
      <c r="I80" s="226"/>
      <c r="J80" s="227"/>
      <c r="K80" s="199"/>
      <c r="L80" s="221"/>
      <c r="M80" s="221"/>
    </row>
    <row r="81" spans="1:13" x14ac:dyDescent="0.25">
      <c r="A81" s="26"/>
      <c r="B81" s="28">
        <v>8.1</v>
      </c>
      <c r="C81" s="28"/>
      <c r="D81" s="34" t="s">
        <v>53</v>
      </c>
      <c r="E81" s="264"/>
      <c r="F81" s="264"/>
      <c r="G81" s="216"/>
      <c r="H81" s="217"/>
      <c r="I81" s="218"/>
      <c r="J81" s="219"/>
      <c r="K81" s="213">
        <f t="shared" ref="K81:K86" si="28">IF(F81&gt;0,(H81+I81)/F81,0)</f>
        <v>0</v>
      </c>
      <c r="L81" s="219"/>
      <c r="M81" s="215">
        <f t="shared" ref="M81:M82" si="29">G81+H81+I81+J81+L81</f>
        <v>0</v>
      </c>
    </row>
    <row r="82" spans="1:13" x14ac:dyDescent="0.25">
      <c r="A82" s="26"/>
      <c r="B82" s="28" t="s">
        <v>54</v>
      </c>
      <c r="C82" s="28"/>
      <c r="D82" s="29" t="s">
        <v>55</v>
      </c>
      <c r="E82" s="264"/>
      <c r="F82" s="264"/>
      <c r="G82" s="216"/>
      <c r="H82" s="217"/>
      <c r="I82" s="218"/>
      <c r="J82" s="219"/>
      <c r="K82" s="213">
        <f t="shared" si="28"/>
        <v>0</v>
      </c>
      <c r="L82" s="219"/>
      <c r="M82" s="215">
        <f t="shared" si="29"/>
        <v>0</v>
      </c>
    </row>
    <row r="83" spans="1:13" x14ac:dyDescent="0.25">
      <c r="A83" s="26"/>
      <c r="B83" s="28" t="s">
        <v>56</v>
      </c>
      <c r="C83" s="28"/>
      <c r="D83" s="29" t="s">
        <v>57</v>
      </c>
      <c r="E83" s="264"/>
      <c r="F83" s="264"/>
      <c r="G83" s="216"/>
      <c r="H83" s="217"/>
      <c r="I83" s="218"/>
      <c r="J83" s="219"/>
      <c r="K83" s="213">
        <f t="shared" si="28"/>
        <v>0</v>
      </c>
      <c r="L83" s="219"/>
      <c r="M83" s="215">
        <f t="shared" ref="M83:M86" si="30">G83+H83+I83+J83+L83</f>
        <v>0</v>
      </c>
    </row>
    <row r="84" spans="1:13" x14ac:dyDescent="0.25">
      <c r="A84" s="26"/>
      <c r="B84" s="28">
        <v>8.4</v>
      </c>
      <c r="C84" s="28"/>
      <c r="D84" s="44" t="s">
        <v>84</v>
      </c>
      <c r="E84" s="264"/>
      <c r="F84" s="264"/>
      <c r="G84" s="216"/>
      <c r="H84" s="217"/>
      <c r="I84" s="218"/>
      <c r="J84" s="219"/>
      <c r="K84" s="213">
        <f t="shared" si="28"/>
        <v>0</v>
      </c>
      <c r="L84" s="219"/>
      <c r="M84" s="215">
        <f t="shared" si="30"/>
        <v>0</v>
      </c>
    </row>
    <row r="85" spans="1:13" x14ac:dyDescent="0.25">
      <c r="A85" s="26"/>
      <c r="B85" s="28">
        <v>8.5</v>
      </c>
      <c r="C85" s="28"/>
      <c r="D85" s="45" t="s">
        <v>58</v>
      </c>
      <c r="E85" s="264"/>
      <c r="F85" s="264"/>
      <c r="G85" s="216"/>
      <c r="H85" s="217"/>
      <c r="I85" s="218"/>
      <c r="J85" s="219"/>
      <c r="K85" s="213">
        <f t="shared" si="28"/>
        <v>0</v>
      </c>
      <c r="L85" s="219"/>
      <c r="M85" s="215">
        <f t="shared" si="30"/>
        <v>0</v>
      </c>
    </row>
    <row r="86" spans="1:13" x14ac:dyDescent="0.25">
      <c r="A86" s="26"/>
      <c r="B86" s="28">
        <v>8.6</v>
      </c>
      <c r="C86" s="28"/>
      <c r="D86" s="44" t="s">
        <v>85</v>
      </c>
      <c r="E86" s="264"/>
      <c r="F86" s="264"/>
      <c r="G86" s="216"/>
      <c r="H86" s="217"/>
      <c r="I86" s="218"/>
      <c r="J86" s="219"/>
      <c r="K86" s="213">
        <f t="shared" si="28"/>
        <v>0</v>
      </c>
      <c r="L86" s="219"/>
      <c r="M86" s="215">
        <f t="shared" si="30"/>
        <v>0</v>
      </c>
    </row>
    <row r="87" spans="1:13" x14ac:dyDescent="0.25">
      <c r="A87" s="26"/>
      <c r="B87" s="46"/>
      <c r="C87" s="46"/>
      <c r="D87" s="47"/>
      <c r="E87" s="263"/>
      <c r="F87" s="263"/>
      <c r="G87" s="216"/>
      <c r="H87" s="217"/>
      <c r="I87" s="218"/>
      <c r="J87" s="219"/>
      <c r="K87" s="200"/>
      <c r="L87" s="221"/>
      <c r="M87" s="221"/>
    </row>
    <row r="88" spans="1:13" x14ac:dyDescent="0.25">
      <c r="A88" s="43" t="s">
        <v>59</v>
      </c>
      <c r="B88" s="24" t="s">
        <v>74</v>
      </c>
      <c r="C88" s="24"/>
      <c r="D88" s="25"/>
      <c r="E88" s="262">
        <f t="shared" ref="E88:J88" si="31">SUM(E90:E94)</f>
        <v>0</v>
      </c>
      <c r="F88" s="262">
        <f t="shared" si="31"/>
        <v>0</v>
      </c>
      <c r="G88" s="212">
        <f t="shared" si="31"/>
        <v>0</v>
      </c>
      <c r="H88" s="228">
        <f t="shared" si="31"/>
        <v>0</v>
      </c>
      <c r="I88" s="228">
        <f t="shared" si="31"/>
        <v>0</v>
      </c>
      <c r="J88" s="212">
        <f t="shared" si="31"/>
        <v>0</v>
      </c>
      <c r="K88" s="214">
        <f>IF(F88&gt;0,(H88+I88)/F88,0)</f>
        <v>0</v>
      </c>
      <c r="L88" s="212">
        <f>SUM(L90:L94)</f>
        <v>0</v>
      </c>
      <c r="M88" s="212">
        <f>SUM(M90:M94)</f>
        <v>0</v>
      </c>
    </row>
    <row r="89" spans="1:13" x14ac:dyDescent="0.25">
      <c r="A89" s="26"/>
      <c r="B89" s="27"/>
      <c r="C89" s="27"/>
      <c r="D89" s="26"/>
      <c r="E89" s="263"/>
      <c r="F89" s="263"/>
      <c r="G89" s="225"/>
      <c r="H89" s="217"/>
      <c r="I89" s="226"/>
      <c r="J89" s="227"/>
      <c r="K89" s="199"/>
      <c r="L89" s="221"/>
      <c r="M89" s="221"/>
    </row>
    <row r="90" spans="1:13" x14ac:dyDescent="0.25">
      <c r="A90" s="26"/>
      <c r="B90" s="28" t="s">
        <v>60</v>
      </c>
      <c r="C90" s="28"/>
      <c r="D90" s="29" t="s">
        <v>61</v>
      </c>
      <c r="E90" s="264"/>
      <c r="F90" s="264"/>
      <c r="G90" s="216"/>
      <c r="H90" s="217"/>
      <c r="I90" s="218"/>
      <c r="J90" s="219"/>
      <c r="K90" s="213">
        <f t="shared" ref="K90:K94" si="32">IF(F90&gt;0,(H90+I90)/F90,0)</f>
        <v>0</v>
      </c>
      <c r="L90" s="219"/>
      <c r="M90" s="215">
        <f t="shared" ref="M90:M91" si="33">G90+H90+I90+J90+L90</f>
        <v>0</v>
      </c>
    </row>
    <row r="91" spans="1:13" x14ac:dyDescent="0.25">
      <c r="A91" s="26"/>
      <c r="B91" s="28" t="s">
        <v>62</v>
      </c>
      <c r="C91" s="28"/>
      <c r="D91" s="29" t="s">
        <v>63</v>
      </c>
      <c r="E91" s="264"/>
      <c r="F91" s="264"/>
      <c r="G91" s="216"/>
      <c r="H91" s="217"/>
      <c r="I91" s="218"/>
      <c r="J91" s="219"/>
      <c r="K91" s="213">
        <f t="shared" si="32"/>
        <v>0</v>
      </c>
      <c r="L91" s="219"/>
      <c r="M91" s="215">
        <f t="shared" si="33"/>
        <v>0</v>
      </c>
    </row>
    <row r="92" spans="1:13" x14ac:dyDescent="0.25">
      <c r="A92" s="26"/>
      <c r="B92" s="28" t="s">
        <v>64</v>
      </c>
      <c r="C92" s="28"/>
      <c r="D92" s="29" t="s">
        <v>86</v>
      </c>
      <c r="E92" s="264"/>
      <c r="F92" s="264"/>
      <c r="G92" s="216"/>
      <c r="H92" s="217"/>
      <c r="I92" s="218"/>
      <c r="J92" s="219"/>
      <c r="K92" s="213">
        <f t="shared" si="32"/>
        <v>0</v>
      </c>
      <c r="L92" s="219"/>
      <c r="M92" s="215">
        <f t="shared" ref="M92:M94" si="34">G92+H92+I92+J92+L92</f>
        <v>0</v>
      </c>
    </row>
    <row r="93" spans="1:13" x14ac:dyDescent="0.25">
      <c r="A93" s="26"/>
      <c r="B93" s="28">
        <v>9.4</v>
      </c>
      <c r="C93" s="28"/>
      <c r="D93" s="29" t="s">
        <v>65</v>
      </c>
      <c r="E93" s="264"/>
      <c r="F93" s="264"/>
      <c r="G93" s="216"/>
      <c r="H93" s="217"/>
      <c r="I93" s="218"/>
      <c r="J93" s="219"/>
      <c r="K93" s="213">
        <f t="shared" si="32"/>
        <v>0</v>
      </c>
      <c r="L93" s="219"/>
      <c r="M93" s="215">
        <f t="shared" si="34"/>
        <v>0</v>
      </c>
    </row>
    <row r="94" spans="1:13" x14ac:dyDescent="0.25">
      <c r="A94" s="26"/>
      <c r="B94" s="28">
        <v>9.5</v>
      </c>
      <c r="C94" s="28"/>
      <c r="D94" s="29" t="s">
        <v>92</v>
      </c>
      <c r="E94" s="264"/>
      <c r="F94" s="264"/>
      <c r="G94" s="216"/>
      <c r="H94" s="217"/>
      <c r="I94" s="218"/>
      <c r="J94" s="219"/>
      <c r="K94" s="213">
        <f t="shared" si="32"/>
        <v>0</v>
      </c>
      <c r="L94" s="219"/>
      <c r="M94" s="215">
        <f t="shared" si="34"/>
        <v>0</v>
      </c>
    </row>
    <row r="95" spans="1:13" x14ac:dyDescent="0.25">
      <c r="A95" s="26"/>
      <c r="B95" s="27"/>
      <c r="C95" s="27"/>
      <c r="D95" s="26"/>
      <c r="E95" s="263"/>
      <c r="F95" s="263"/>
      <c r="G95" s="216"/>
      <c r="H95" s="217"/>
      <c r="I95" s="226"/>
      <c r="J95" s="227"/>
      <c r="K95" s="200"/>
      <c r="L95" s="221"/>
      <c r="M95" s="221"/>
    </row>
    <row r="96" spans="1:13" x14ac:dyDescent="0.25">
      <c r="A96" s="23" t="s">
        <v>88</v>
      </c>
      <c r="B96" s="39"/>
      <c r="C96" s="39"/>
      <c r="D96" s="25"/>
      <c r="E96" s="262">
        <f t="shared" ref="E96:M96" si="35">E88+E79+E69+E57+E47+E42+E35+E25+E15</f>
        <v>0</v>
      </c>
      <c r="F96" s="262">
        <f t="shared" si="35"/>
        <v>0</v>
      </c>
      <c r="G96" s="212">
        <f t="shared" si="35"/>
        <v>0</v>
      </c>
      <c r="H96" s="228">
        <f t="shared" si="35"/>
        <v>0</v>
      </c>
      <c r="I96" s="228">
        <f t="shared" si="35"/>
        <v>0</v>
      </c>
      <c r="J96" s="212">
        <f t="shared" si="35"/>
        <v>0</v>
      </c>
      <c r="K96" s="214">
        <f>IF(F96&gt;0,(H96+I96)/F96,0)</f>
        <v>0</v>
      </c>
      <c r="L96" s="212">
        <f t="shared" si="35"/>
        <v>0</v>
      </c>
      <c r="M96" s="262">
        <f t="shared" si="35"/>
        <v>0</v>
      </c>
    </row>
    <row r="97" spans="1:13" x14ac:dyDescent="0.25">
      <c r="A97" s="11"/>
      <c r="B97" s="12"/>
      <c r="C97" s="12"/>
      <c r="D97" s="11"/>
      <c r="E97" s="271"/>
      <c r="F97" s="271"/>
      <c r="G97" s="225"/>
      <c r="H97" s="240"/>
      <c r="I97" s="226"/>
      <c r="J97" s="227"/>
      <c r="K97" s="199"/>
      <c r="L97" s="221"/>
      <c r="M97" s="221"/>
    </row>
    <row r="98" spans="1:13" x14ac:dyDescent="0.25">
      <c r="A98" s="11"/>
      <c r="B98" s="15"/>
      <c r="C98" s="15"/>
      <c r="D98" s="14" t="s">
        <v>94</v>
      </c>
      <c r="E98" s="264">
        <f t="shared" ref="E98:J98" si="36">E96*0.075</f>
        <v>0</v>
      </c>
      <c r="F98" s="264">
        <f t="shared" si="36"/>
        <v>0</v>
      </c>
      <c r="G98" s="216">
        <f t="shared" si="36"/>
        <v>0</v>
      </c>
      <c r="H98" s="296"/>
      <c r="I98" s="296"/>
      <c r="J98" s="249">
        <f t="shared" si="36"/>
        <v>0</v>
      </c>
      <c r="K98" s="213">
        <f t="shared" ref="K98:K99" si="37">IF(F98&gt;0,(H98+I98)/F98,0)</f>
        <v>0</v>
      </c>
      <c r="L98" s="249">
        <f t="shared" ref="L98" si="38">L96*0.075</f>
        <v>0</v>
      </c>
      <c r="M98" s="215">
        <f t="shared" ref="M98:M99" si="39">G98+H98+I98+J98+L98</f>
        <v>0</v>
      </c>
    </row>
    <row r="99" spans="1:13" x14ac:dyDescent="0.25">
      <c r="A99" s="11"/>
      <c r="B99" s="15"/>
      <c r="C99" s="15"/>
      <c r="D99" s="14" t="s">
        <v>95</v>
      </c>
      <c r="E99" s="264">
        <f>E96*0.05</f>
        <v>0</v>
      </c>
      <c r="F99" s="264">
        <f>F96*0.05</f>
        <v>0</v>
      </c>
      <c r="G99" s="216">
        <f>G96*0.05</f>
        <v>0</v>
      </c>
      <c r="H99" s="296"/>
      <c r="I99" s="296"/>
      <c r="J99" s="216">
        <f>J96*0.05</f>
        <v>0</v>
      </c>
      <c r="K99" s="213">
        <f t="shared" si="37"/>
        <v>0</v>
      </c>
      <c r="L99" s="216">
        <f>L96*0.05</f>
        <v>0</v>
      </c>
      <c r="M99" s="215">
        <f t="shared" si="39"/>
        <v>0</v>
      </c>
    </row>
    <row r="100" spans="1:13" ht="13" thickBot="1" x14ac:dyDescent="0.3">
      <c r="A100" s="11"/>
      <c r="B100" s="11"/>
      <c r="C100" s="11"/>
      <c r="D100" s="11"/>
      <c r="E100" s="271"/>
      <c r="F100" s="271"/>
      <c r="G100" s="225"/>
      <c r="H100" s="240"/>
      <c r="I100" s="226"/>
      <c r="J100" s="227"/>
      <c r="K100" s="203"/>
      <c r="L100" s="253"/>
      <c r="M100" s="253"/>
    </row>
    <row r="101" spans="1:13" ht="20.25" customHeight="1" thickBot="1" x14ac:dyDescent="0.3">
      <c r="A101" s="48" t="s">
        <v>87</v>
      </c>
      <c r="B101" s="49"/>
      <c r="C101" s="49"/>
      <c r="D101" s="50"/>
      <c r="E101" s="272">
        <f t="shared" ref="E101:H101" si="40">E96+E98+E99</f>
        <v>0</v>
      </c>
      <c r="F101" s="272">
        <f t="shared" si="40"/>
        <v>0</v>
      </c>
      <c r="G101" s="250">
        <f t="shared" si="40"/>
        <v>0</v>
      </c>
      <c r="H101" s="251">
        <f t="shared" si="40"/>
        <v>0</v>
      </c>
      <c r="I101" s="251">
        <f>I96+I98+I99</f>
        <v>0</v>
      </c>
      <c r="J101" s="252">
        <f>J96+J98+J99</f>
        <v>0</v>
      </c>
      <c r="K101" s="255">
        <f>IF(F101&gt;0,(H101+I101)/F101,0)</f>
        <v>0</v>
      </c>
      <c r="L101" s="254">
        <f>L96+L98+L99</f>
        <v>0</v>
      </c>
      <c r="M101" s="281">
        <f>M96+M98+M99</f>
        <v>0</v>
      </c>
    </row>
    <row r="102" spans="1:13" ht="13.5" thickBot="1" x14ac:dyDescent="0.35">
      <c r="A102" s="16"/>
      <c r="B102" s="16"/>
      <c r="C102" s="16"/>
      <c r="D102" s="16"/>
      <c r="E102" s="51"/>
      <c r="F102" s="51"/>
      <c r="G102" s="51"/>
      <c r="H102" s="257"/>
      <c r="I102" s="256">
        <f>H101+I101</f>
        <v>0</v>
      </c>
      <c r="J102" s="276">
        <f>G101+J101</f>
        <v>0</v>
      </c>
      <c r="K102" s="16"/>
      <c r="L102" s="16"/>
    </row>
    <row r="103" spans="1:13" ht="13" x14ac:dyDescent="0.3">
      <c r="A103" s="16"/>
      <c r="B103" s="16"/>
      <c r="C103" s="16"/>
      <c r="D103" s="16"/>
      <c r="E103" s="51"/>
      <c r="F103" s="51"/>
      <c r="G103" s="51"/>
      <c r="H103" s="51"/>
      <c r="I103" s="257" t="s">
        <v>303</v>
      </c>
      <c r="J103" s="277" t="s">
        <v>297</v>
      </c>
      <c r="K103" s="16"/>
      <c r="L103" s="16"/>
    </row>
    <row r="104" spans="1:13" x14ac:dyDescent="0.25">
      <c r="A104" s="26" t="s">
        <v>104</v>
      </c>
      <c r="B104" s="16"/>
      <c r="C104" s="26" t="s">
        <v>93</v>
      </c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3" ht="13.5" customHeight="1" x14ac:dyDescent="0.25">
      <c r="A105" s="26" t="s">
        <v>117</v>
      </c>
      <c r="B105" s="16"/>
      <c r="C105" s="2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3" x14ac:dyDescent="0.25">
      <c r="A106" s="26" t="s">
        <v>107</v>
      </c>
      <c r="B106" s="16"/>
      <c r="C106" s="26" t="s">
        <v>112</v>
      </c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3" x14ac:dyDescent="0.25">
      <c r="A107" s="26" t="s">
        <v>108</v>
      </c>
      <c r="B107" s="16"/>
      <c r="C107" s="26" t="s">
        <v>113</v>
      </c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3" x14ac:dyDescent="0.25">
      <c r="A108" s="26" t="s">
        <v>109</v>
      </c>
      <c r="B108" s="16"/>
      <c r="C108" s="26" t="s">
        <v>288</v>
      </c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3" x14ac:dyDescent="0.25">
      <c r="A109" s="26" t="s">
        <v>110</v>
      </c>
      <c r="B109" s="16"/>
      <c r="C109" s="26" t="s">
        <v>301</v>
      </c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3" x14ac:dyDescent="0.25">
      <c r="A110" s="26"/>
      <c r="B110" s="16"/>
      <c r="C110" s="26" t="s">
        <v>111</v>
      </c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3" x14ac:dyDescent="0.25">
      <c r="A111" s="26" t="s">
        <v>114</v>
      </c>
      <c r="B111" s="16"/>
      <c r="C111" s="26" t="s">
        <v>302</v>
      </c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3" x14ac:dyDescent="0.25">
      <c r="A112" s="26" t="s">
        <v>115</v>
      </c>
      <c r="B112" s="16"/>
      <c r="C112" s="26" t="s">
        <v>116</v>
      </c>
      <c r="D112" s="16"/>
      <c r="E112" s="51"/>
      <c r="F112" s="51"/>
      <c r="G112" s="51"/>
      <c r="H112" s="51"/>
      <c r="I112" s="16"/>
      <c r="J112" s="16"/>
      <c r="K112" s="16"/>
      <c r="L112" s="16"/>
    </row>
  </sheetData>
  <sheetProtection sheet="1" objects="1" scenarios="1"/>
  <phoneticPr fontId="0" type="noConversion"/>
  <printOptions horizontalCentered="1"/>
  <pageMargins left="0.78740157480314965" right="0.59055118110236227" top="0.59055118110236227" bottom="0.59055118110236227" header="0.39370078740157483" footer="0.39370078740157483"/>
  <pageSetup paperSize="9" scale="86" fitToHeight="0" orientation="landscape" r:id="rId1"/>
  <headerFooter alignWithMargins="0">
    <oddFooter>Seite &amp;P von &amp;N</oddFooter>
  </headerFooter>
  <rowBreaks count="2" manualBreakCount="2">
    <brk id="32" max="16383" man="1"/>
    <brk id="66" max="16383" man="1"/>
  </rowBreaks>
  <cellWatches>
    <cellWatch r="E101"/>
  </cellWatches>
  <ignoredErrors>
    <ignoredError sqref="G101:J101 E101 J79 J47 J69 J8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D2" sqref="D2"/>
    </sheetView>
  </sheetViews>
  <sheetFormatPr baseColWidth="10" defaultColWidth="11.1796875" defaultRowHeight="11.5" x14ac:dyDescent="0.25"/>
  <cols>
    <col min="1" max="1" width="5.7265625" style="11" customWidth="1"/>
    <col min="2" max="2" width="35.453125" style="11" customWidth="1"/>
    <col min="3" max="3" width="15" style="11" customWidth="1"/>
    <col min="4" max="5" width="9.54296875" style="11" customWidth="1"/>
    <col min="6" max="6" width="5.1796875" style="12" customWidth="1"/>
    <col min="7" max="7" width="1.81640625" style="11" customWidth="1"/>
    <col min="8" max="8" width="4.54296875" style="133" customWidth="1"/>
    <col min="9" max="16384" width="11.1796875" style="11"/>
  </cols>
  <sheetData>
    <row r="1" spans="1:8" s="56" customFormat="1" ht="13.15" customHeight="1" x14ac:dyDescent="0.25">
      <c r="A1" s="275" t="s">
        <v>296</v>
      </c>
      <c r="B1" s="185"/>
      <c r="C1" s="186"/>
      <c r="D1" s="186"/>
      <c r="E1" s="186"/>
      <c r="F1" s="187"/>
      <c r="G1" s="186"/>
      <c r="H1" s="188"/>
    </row>
    <row r="2" spans="1:8" ht="13.15" customHeight="1" x14ac:dyDescent="0.25">
      <c r="A2" s="57" t="s">
        <v>160</v>
      </c>
      <c r="B2" s="58">
        <f>Gesuch!E13</f>
        <v>0</v>
      </c>
      <c r="C2" s="57" t="s">
        <v>161</v>
      </c>
      <c r="D2" s="59">
        <f>Gesuch!E43</f>
        <v>0</v>
      </c>
      <c r="E2" s="60"/>
      <c r="F2" s="61"/>
      <c r="G2" s="54"/>
      <c r="H2" s="55"/>
    </row>
    <row r="3" spans="1:8" ht="13.15" customHeight="1" x14ac:dyDescent="0.25">
      <c r="A3" s="57" t="s">
        <v>121</v>
      </c>
      <c r="B3" s="282">
        <f>Gesuch!E14</f>
        <v>0</v>
      </c>
      <c r="C3" s="57"/>
      <c r="D3" s="57"/>
      <c r="E3" s="57"/>
      <c r="F3" s="57"/>
      <c r="G3" s="54"/>
      <c r="H3" s="55"/>
    </row>
    <row r="4" spans="1:8" ht="13.15" customHeight="1" thickBot="1" x14ac:dyDescent="0.3">
      <c r="A4" s="57" t="s">
        <v>122</v>
      </c>
      <c r="B4" s="282">
        <f>Gesuch!E15</f>
        <v>0</v>
      </c>
      <c r="C4" s="57"/>
      <c r="D4" s="57"/>
      <c r="E4" s="57"/>
      <c r="F4" s="57"/>
      <c r="G4" s="54"/>
      <c r="H4" s="55"/>
    </row>
    <row r="5" spans="1:8" ht="13.15" customHeight="1" thickBot="1" x14ac:dyDescent="0.3">
      <c r="A5" s="62"/>
      <c r="B5" s="63" t="s">
        <v>163</v>
      </c>
      <c r="C5" s="64"/>
      <c r="D5" s="65">
        <f>D6+D117+D131+D145</f>
        <v>0</v>
      </c>
      <c r="E5" s="65">
        <f>E6+E117+E131+E145</f>
        <v>0</v>
      </c>
      <c r="F5" s="66">
        <f>IF($E$5&gt;0,E5/$E$5,0)</f>
        <v>0</v>
      </c>
      <c r="H5" s="67" t="s">
        <v>164</v>
      </c>
    </row>
    <row r="6" spans="1:8" ht="13.15" customHeight="1" thickBot="1" x14ac:dyDescent="0.3">
      <c r="A6" s="68"/>
      <c r="B6" s="69" t="s">
        <v>165</v>
      </c>
      <c r="C6" s="70"/>
      <c r="D6" s="71">
        <f>SUM(D7,D10,D23,D47,D65,D75,D85,D92)</f>
        <v>0</v>
      </c>
      <c r="E6" s="71">
        <f>SUM(E7,E10,E23,E47,E65,E75,E85,E92)</f>
        <v>0</v>
      </c>
      <c r="F6" s="72">
        <f>IF($E$5&gt;0,E6/$E$5,0)</f>
        <v>0</v>
      </c>
      <c r="H6" s="73"/>
    </row>
    <row r="7" spans="1:8" ht="13.15" customHeight="1" x14ac:dyDescent="0.25">
      <c r="A7" s="74">
        <v>1</v>
      </c>
      <c r="B7" s="75" t="s">
        <v>123</v>
      </c>
      <c r="C7" s="76"/>
      <c r="D7" s="77">
        <f>SUM(D8:D9)</f>
        <v>0</v>
      </c>
      <c r="E7" s="77">
        <f>SUM(E8:E9)</f>
        <v>0</v>
      </c>
      <c r="F7" s="78">
        <f t="shared" ref="F7:F22" si="0">IF($E$6&gt;0,E7/$E$6,0)</f>
        <v>0</v>
      </c>
      <c r="H7" s="73"/>
    </row>
    <row r="8" spans="1:8" ht="13.15" customHeight="1" x14ac:dyDescent="0.25">
      <c r="A8" s="79">
        <v>110</v>
      </c>
      <c r="B8" s="80" t="s">
        <v>166</v>
      </c>
      <c r="C8" s="81"/>
      <c r="D8" s="82"/>
      <c r="E8" s="83"/>
      <c r="F8" s="84">
        <f t="shared" si="0"/>
        <v>0</v>
      </c>
      <c r="H8" s="85"/>
    </row>
    <row r="9" spans="1:8" ht="13.15" customHeight="1" thickBot="1" x14ac:dyDescent="0.3">
      <c r="A9" s="86">
        <v>120</v>
      </c>
      <c r="B9" s="87" t="s">
        <v>167</v>
      </c>
      <c r="C9" s="88"/>
      <c r="D9" s="89"/>
      <c r="E9" s="90"/>
      <c r="F9" s="91">
        <f t="shared" si="0"/>
        <v>0</v>
      </c>
      <c r="H9" s="92"/>
    </row>
    <row r="10" spans="1:8" ht="13.15" customHeight="1" x14ac:dyDescent="0.25">
      <c r="A10" s="74">
        <v>2</v>
      </c>
      <c r="B10" s="75" t="s">
        <v>168</v>
      </c>
      <c r="C10" s="76"/>
      <c r="D10" s="77">
        <f>SUM(D11:D22)</f>
        <v>0</v>
      </c>
      <c r="E10" s="77">
        <f>SUM(E11:E22)</f>
        <v>0</v>
      </c>
      <c r="F10" s="78">
        <f t="shared" si="0"/>
        <v>0</v>
      </c>
      <c r="H10" s="73"/>
    </row>
    <row r="11" spans="1:8" ht="13.15" customHeight="1" x14ac:dyDescent="0.25">
      <c r="A11" s="79">
        <v>201</v>
      </c>
      <c r="B11" s="11" t="s">
        <v>169</v>
      </c>
      <c r="C11" s="93"/>
      <c r="D11" s="94"/>
      <c r="E11" s="83"/>
      <c r="F11" s="84">
        <f t="shared" si="0"/>
        <v>0</v>
      </c>
      <c r="H11" s="85"/>
    </row>
    <row r="12" spans="1:8" ht="13.15" customHeight="1" x14ac:dyDescent="0.25">
      <c r="A12" s="95">
        <v>202</v>
      </c>
      <c r="B12" s="96" t="s">
        <v>170</v>
      </c>
      <c r="C12" s="93"/>
      <c r="D12" s="94"/>
      <c r="E12" s="83"/>
      <c r="F12" s="84">
        <f t="shared" si="0"/>
        <v>0</v>
      </c>
      <c r="H12" s="92"/>
    </row>
    <row r="13" spans="1:8" ht="13.15" customHeight="1" x14ac:dyDescent="0.25">
      <c r="A13" s="95">
        <v>203</v>
      </c>
      <c r="B13" s="96" t="s">
        <v>171</v>
      </c>
      <c r="C13" s="93"/>
      <c r="D13" s="94"/>
      <c r="E13" s="83"/>
      <c r="F13" s="84">
        <f t="shared" si="0"/>
        <v>0</v>
      </c>
      <c r="H13" s="92"/>
    </row>
    <row r="14" spans="1:8" ht="13.15" customHeight="1" x14ac:dyDescent="0.25">
      <c r="A14" s="95">
        <v>210</v>
      </c>
      <c r="B14" s="96" t="s">
        <v>172</v>
      </c>
      <c r="C14" s="93"/>
      <c r="D14" s="94"/>
      <c r="E14" s="83"/>
      <c r="F14" s="84">
        <f t="shared" si="0"/>
        <v>0</v>
      </c>
      <c r="H14" s="92"/>
    </row>
    <row r="15" spans="1:8" ht="13.15" customHeight="1" x14ac:dyDescent="0.25">
      <c r="A15" s="95">
        <v>220</v>
      </c>
      <c r="B15" s="96" t="s">
        <v>173</v>
      </c>
      <c r="C15" s="93"/>
      <c r="D15" s="94"/>
      <c r="E15" s="83"/>
      <c r="F15" s="84">
        <f t="shared" si="0"/>
        <v>0</v>
      </c>
      <c r="H15" s="92"/>
    </row>
    <row r="16" spans="1:8" ht="13.15" customHeight="1" x14ac:dyDescent="0.25">
      <c r="A16" s="95">
        <v>250</v>
      </c>
      <c r="B16" s="96" t="s">
        <v>174</v>
      </c>
      <c r="C16" s="93"/>
      <c r="D16" s="94"/>
      <c r="E16" s="83"/>
      <c r="F16" s="84">
        <f t="shared" si="0"/>
        <v>0</v>
      </c>
      <c r="H16" s="92"/>
    </row>
    <row r="17" spans="1:8" ht="13.15" customHeight="1" x14ac:dyDescent="0.25">
      <c r="A17" s="95">
        <v>251</v>
      </c>
      <c r="B17" s="96" t="s">
        <v>175</v>
      </c>
      <c r="C17" s="93"/>
      <c r="D17" s="94"/>
      <c r="E17" s="83"/>
      <c r="F17" s="84">
        <f t="shared" si="0"/>
        <v>0</v>
      </c>
      <c r="H17" s="92"/>
    </row>
    <row r="18" spans="1:8" ht="13.15" customHeight="1" x14ac:dyDescent="0.25">
      <c r="A18" s="95">
        <v>252</v>
      </c>
      <c r="B18" s="96" t="s">
        <v>176</v>
      </c>
      <c r="C18" s="93"/>
      <c r="D18" s="94"/>
      <c r="E18" s="83"/>
      <c r="F18" s="84">
        <f t="shared" si="0"/>
        <v>0</v>
      </c>
      <c r="H18" s="92"/>
    </row>
    <row r="19" spans="1:8" ht="13.15" customHeight="1" x14ac:dyDescent="0.25">
      <c r="A19" s="95">
        <v>253</v>
      </c>
      <c r="B19" s="96" t="s">
        <v>177</v>
      </c>
      <c r="C19" s="93"/>
      <c r="D19" s="94"/>
      <c r="E19" s="83"/>
      <c r="F19" s="84">
        <f t="shared" si="0"/>
        <v>0</v>
      </c>
      <c r="H19" s="92"/>
    </row>
    <row r="20" spans="1:8" ht="13.15" customHeight="1" x14ac:dyDescent="0.25">
      <c r="A20" s="95">
        <v>254</v>
      </c>
      <c r="B20" s="96" t="s">
        <v>178</v>
      </c>
      <c r="C20" s="93"/>
      <c r="D20" s="94"/>
      <c r="E20" s="83"/>
      <c r="F20" s="84">
        <f t="shared" si="0"/>
        <v>0</v>
      </c>
      <c r="H20" s="92"/>
    </row>
    <row r="21" spans="1:8" ht="13.15" customHeight="1" x14ac:dyDescent="0.25">
      <c r="A21" s="95">
        <v>255</v>
      </c>
      <c r="B21" s="96" t="s">
        <v>179</v>
      </c>
      <c r="C21" s="93"/>
      <c r="D21" s="94"/>
      <c r="E21" s="83"/>
      <c r="F21" s="84">
        <f t="shared" si="0"/>
        <v>0</v>
      </c>
      <c r="H21" s="92"/>
    </row>
    <row r="22" spans="1:8" ht="13.15" customHeight="1" thickBot="1" x14ac:dyDescent="0.3">
      <c r="A22" s="86">
        <v>260</v>
      </c>
      <c r="B22" s="87" t="s">
        <v>180</v>
      </c>
      <c r="C22" s="88"/>
      <c r="D22" s="89"/>
      <c r="E22" s="90"/>
      <c r="F22" s="91">
        <f t="shared" si="0"/>
        <v>0</v>
      </c>
      <c r="H22" s="97"/>
    </row>
    <row r="23" spans="1:8" ht="13.15" customHeight="1" x14ac:dyDescent="0.25">
      <c r="A23" s="74">
        <v>3</v>
      </c>
      <c r="B23" s="75" t="s">
        <v>181</v>
      </c>
      <c r="C23" s="76"/>
      <c r="D23" s="77">
        <f>SUM(D24:D46)</f>
        <v>0</v>
      </c>
      <c r="E23" s="77">
        <f>SUM(E24:E46)</f>
        <v>0</v>
      </c>
      <c r="F23" s="78">
        <f>IF($E$6&gt;0,E23/$E$6,0)</f>
        <v>0</v>
      </c>
      <c r="H23" s="73"/>
    </row>
    <row r="24" spans="1:8" ht="13.15" customHeight="1" x14ac:dyDescent="0.25">
      <c r="A24" s="95">
        <v>301</v>
      </c>
      <c r="B24" s="80" t="s">
        <v>124</v>
      </c>
      <c r="C24" s="93"/>
      <c r="D24" s="94"/>
      <c r="E24" s="83"/>
      <c r="F24" s="84">
        <f t="shared" ref="F24:F46" si="1">IF($E$6&gt;0,E24/$E$6,0)</f>
        <v>0</v>
      </c>
      <c r="H24" s="85"/>
    </row>
    <row r="25" spans="1:8" ht="13.15" customHeight="1" x14ac:dyDescent="0.25">
      <c r="A25" s="95">
        <v>302</v>
      </c>
      <c r="B25" s="80" t="s">
        <v>125</v>
      </c>
      <c r="C25" s="93"/>
      <c r="D25" s="94"/>
      <c r="E25" s="83"/>
      <c r="F25" s="84">
        <f t="shared" si="1"/>
        <v>0</v>
      </c>
      <c r="H25" s="92"/>
    </row>
    <row r="26" spans="1:8" ht="13.15" customHeight="1" x14ac:dyDescent="0.25">
      <c r="A26" s="95">
        <v>305</v>
      </c>
      <c r="B26" s="80" t="s">
        <v>126</v>
      </c>
      <c r="C26" s="93"/>
      <c r="D26" s="94"/>
      <c r="E26" s="83"/>
      <c r="F26" s="84">
        <f t="shared" si="1"/>
        <v>0</v>
      </c>
      <c r="H26" s="92"/>
    </row>
    <row r="27" spans="1:8" ht="13.15" customHeight="1" x14ac:dyDescent="0.25">
      <c r="A27" s="95">
        <v>306</v>
      </c>
      <c r="B27" s="80" t="s">
        <v>127</v>
      </c>
      <c r="C27" s="93"/>
      <c r="D27" s="94"/>
      <c r="E27" s="83"/>
      <c r="F27" s="84">
        <f t="shared" si="1"/>
        <v>0</v>
      </c>
      <c r="H27" s="92"/>
    </row>
    <row r="28" spans="1:8" ht="13.15" customHeight="1" x14ac:dyDescent="0.25">
      <c r="A28" s="95">
        <v>307</v>
      </c>
      <c r="B28" s="80" t="s">
        <v>128</v>
      </c>
      <c r="C28" s="93"/>
      <c r="D28" s="94"/>
      <c r="E28" s="83"/>
      <c r="F28" s="84">
        <f t="shared" si="1"/>
        <v>0</v>
      </c>
      <c r="H28" s="92"/>
    </row>
    <row r="29" spans="1:8" ht="13.15" customHeight="1" x14ac:dyDescent="0.25">
      <c r="A29" s="95">
        <v>311</v>
      </c>
      <c r="B29" s="80" t="s">
        <v>129</v>
      </c>
      <c r="C29" s="93"/>
      <c r="D29" s="94"/>
      <c r="E29" s="83"/>
      <c r="F29" s="84">
        <f t="shared" si="1"/>
        <v>0</v>
      </c>
      <c r="H29" s="92"/>
    </row>
    <row r="30" spans="1:8" ht="13.15" customHeight="1" x14ac:dyDescent="0.25">
      <c r="A30" s="95">
        <v>312</v>
      </c>
      <c r="B30" s="80" t="s">
        <v>130</v>
      </c>
      <c r="C30" s="93"/>
      <c r="D30" s="94"/>
      <c r="E30" s="83"/>
      <c r="F30" s="84">
        <f t="shared" si="1"/>
        <v>0</v>
      </c>
      <c r="H30" s="92"/>
    </row>
    <row r="31" spans="1:8" ht="13.15" customHeight="1" x14ac:dyDescent="0.25">
      <c r="A31" s="95">
        <v>315</v>
      </c>
      <c r="B31" s="80" t="s">
        <v>131</v>
      </c>
      <c r="C31" s="93"/>
      <c r="D31" s="94"/>
      <c r="E31" s="83"/>
      <c r="F31" s="84">
        <f t="shared" si="1"/>
        <v>0</v>
      </c>
      <c r="H31" s="92"/>
    </row>
    <row r="32" spans="1:8" ht="13.15" customHeight="1" x14ac:dyDescent="0.25">
      <c r="A32" s="95">
        <v>316</v>
      </c>
      <c r="B32" s="80" t="s">
        <v>132</v>
      </c>
      <c r="C32" s="93"/>
      <c r="D32" s="94"/>
      <c r="E32" s="83"/>
      <c r="F32" s="84">
        <f t="shared" si="1"/>
        <v>0</v>
      </c>
      <c r="H32" s="92"/>
    </row>
    <row r="33" spans="1:8" ht="13.15" customHeight="1" x14ac:dyDescent="0.25">
      <c r="A33" s="95">
        <v>317</v>
      </c>
      <c r="B33" s="80" t="s">
        <v>133</v>
      </c>
      <c r="C33" s="93"/>
      <c r="D33" s="94"/>
      <c r="E33" s="83"/>
      <c r="F33" s="84">
        <f t="shared" si="1"/>
        <v>0</v>
      </c>
      <c r="H33" s="92"/>
    </row>
    <row r="34" spans="1:8" ht="13.15" customHeight="1" x14ac:dyDescent="0.25">
      <c r="A34" s="95">
        <v>318</v>
      </c>
      <c r="B34" s="80" t="s">
        <v>134</v>
      </c>
      <c r="C34" s="93"/>
      <c r="D34" s="94"/>
      <c r="E34" s="83"/>
      <c r="F34" s="98">
        <f t="shared" si="1"/>
        <v>0</v>
      </c>
      <c r="H34" s="92"/>
    </row>
    <row r="35" spans="1:8" ht="13.15" customHeight="1" x14ac:dyDescent="0.25">
      <c r="A35" s="95">
        <v>319</v>
      </c>
      <c r="B35" s="80" t="s">
        <v>135</v>
      </c>
      <c r="C35" s="93"/>
      <c r="D35" s="94"/>
      <c r="E35" s="83"/>
      <c r="F35" s="84">
        <f t="shared" si="1"/>
        <v>0</v>
      </c>
      <c r="H35" s="92"/>
    </row>
    <row r="36" spans="1:8" ht="13.15" customHeight="1" x14ac:dyDescent="0.25">
      <c r="A36" s="95">
        <v>321</v>
      </c>
      <c r="B36" s="80" t="s">
        <v>136</v>
      </c>
      <c r="C36" s="93"/>
      <c r="D36" s="94"/>
      <c r="E36" s="83"/>
      <c r="F36" s="84">
        <f t="shared" si="1"/>
        <v>0</v>
      </c>
      <c r="H36" s="92"/>
    </row>
    <row r="37" spans="1:8" ht="13.15" customHeight="1" x14ac:dyDescent="0.25">
      <c r="A37" s="95">
        <v>322</v>
      </c>
      <c r="B37" s="80" t="s">
        <v>137</v>
      </c>
      <c r="C37" s="93"/>
      <c r="D37" s="94"/>
      <c r="E37" s="83"/>
      <c r="F37" s="84">
        <f t="shared" si="1"/>
        <v>0</v>
      </c>
      <c r="H37" s="92"/>
    </row>
    <row r="38" spans="1:8" ht="13.15" customHeight="1" x14ac:dyDescent="0.25">
      <c r="A38" s="95">
        <v>331</v>
      </c>
      <c r="B38" s="80" t="s">
        <v>182</v>
      </c>
      <c r="C38" s="93"/>
      <c r="D38" s="94"/>
      <c r="E38" s="83"/>
      <c r="F38" s="84">
        <f t="shared" si="1"/>
        <v>0</v>
      </c>
      <c r="H38" s="92"/>
    </row>
    <row r="39" spans="1:8" ht="13.15" customHeight="1" x14ac:dyDescent="0.25">
      <c r="A39" s="95">
        <v>332</v>
      </c>
      <c r="B39" s="80" t="s">
        <v>183</v>
      </c>
      <c r="C39" s="93"/>
      <c r="D39" s="94"/>
      <c r="E39" s="83"/>
      <c r="F39" s="84">
        <f t="shared" si="1"/>
        <v>0</v>
      </c>
      <c r="H39" s="92"/>
    </row>
    <row r="40" spans="1:8" ht="13.15" customHeight="1" x14ac:dyDescent="0.25">
      <c r="A40" s="95">
        <v>341</v>
      </c>
      <c r="B40" s="80" t="s">
        <v>138</v>
      </c>
      <c r="C40" s="93"/>
      <c r="D40" s="94"/>
      <c r="E40" s="83"/>
      <c r="F40" s="84">
        <f t="shared" si="1"/>
        <v>0</v>
      </c>
      <c r="H40" s="92"/>
    </row>
    <row r="41" spans="1:8" ht="13.15" customHeight="1" x14ac:dyDescent="0.25">
      <c r="A41" s="95">
        <v>342</v>
      </c>
      <c r="B41" s="80" t="s">
        <v>139</v>
      </c>
      <c r="C41" s="93"/>
      <c r="D41" s="94"/>
      <c r="E41" s="83"/>
      <c r="F41" s="84">
        <f t="shared" si="1"/>
        <v>0</v>
      </c>
      <c r="H41" s="92"/>
    </row>
    <row r="42" spans="1:8" ht="13.15" customHeight="1" x14ac:dyDescent="0.25">
      <c r="A42" s="95">
        <v>350</v>
      </c>
      <c r="B42" s="80" t="s">
        <v>140</v>
      </c>
      <c r="C42" s="93"/>
      <c r="D42" s="94"/>
      <c r="E42" s="83"/>
      <c r="F42" s="84">
        <f t="shared" si="1"/>
        <v>0</v>
      </c>
      <c r="H42" s="92"/>
    </row>
    <row r="43" spans="1:8" ht="13.15" customHeight="1" x14ac:dyDescent="0.25">
      <c r="A43" s="95">
        <v>360</v>
      </c>
      <c r="B43" s="80" t="s">
        <v>141</v>
      </c>
      <c r="C43" s="93"/>
      <c r="D43" s="94"/>
      <c r="E43" s="83"/>
      <c r="F43" s="84">
        <f t="shared" si="1"/>
        <v>0</v>
      </c>
      <c r="H43" s="92"/>
    </row>
    <row r="44" spans="1:8" ht="13.15" customHeight="1" x14ac:dyDescent="0.25">
      <c r="A44" s="95">
        <v>370</v>
      </c>
      <c r="B44" s="80" t="s">
        <v>142</v>
      </c>
      <c r="C44" s="93"/>
      <c r="D44" s="94"/>
      <c r="E44" s="83"/>
      <c r="F44" s="84">
        <f t="shared" si="1"/>
        <v>0</v>
      </c>
      <c r="H44" s="92"/>
    </row>
    <row r="45" spans="1:8" ht="13.15" customHeight="1" x14ac:dyDescent="0.25">
      <c r="A45" s="95">
        <v>380</v>
      </c>
      <c r="B45" s="80" t="s">
        <v>184</v>
      </c>
      <c r="C45" s="93"/>
      <c r="D45" s="94"/>
      <c r="E45" s="83"/>
      <c r="F45" s="84">
        <f t="shared" si="1"/>
        <v>0</v>
      </c>
      <c r="H45" s="92"/>
    </row>
    <row r="46" spans="1:8" ht="13.15" customHeight="1" thickBot="1" x14ac:dyDescent="0.3">
      <c r="A46" s="99">
        <v>390</v>
      </c>
      <c r="B46" s="87" t="s">
        <v>185</v>
      </c>
      <c r="C46" s="88"/>
      <c r="D46" s="89"/>
      <c r="E46" s="90"/>
      <c r="F46" s="91">
        <f t="shared" si="1"/>
        <v>0</v>
      </c>
      <c r="H46" s="97"/>
    </row>
    <row r="47" spans="1:8" ht="13.15" customHeight="1" x14ac:dyDescent="0.25">
      <c r="A47" s="74">
        <v>4</v>
      </c>
      <c r="B47" s="75" t="s">
        <v>186</v>
      </c>
      <c r="C47" s="76"/>
      <c r="D47" s="77">
        <f>SUM(D48:D62)</f>
        <v>0</v>
      </c>
      <c r="E47" s="77">
        <f>SUM(E48:E62)</f>
        <v>0</v>
      </c>
      <c r="F47" s="78">
        <f>IF($E$6&gt;0,E47/$E$6,0)</f>
        <v>0</v>
      </c>
      <c r="H47" s="73"/>
    </row>
    <row r="48" spans="1:8" ht="13.15" customHeight="1" x14ac:dyDescent="0.25">
      <c r="A48" s="95">
        <v>410</v>
      </c>
      <c r="B48" s="80" t="s">
        <v>187</v>
      </c>
      <c r="C48" s="93"/>
      <c r="D48" s="94"/>
      <c r="E48" s="83"/>
      <c r="F48" s="84">
        <f t="shared" ref="F48:F62" si="2">IF($E$6&gt;0,E48/$E$6,0)</f>
        <v>0</v>
      </c>
      <c r="H48" s="85"/>
    </row>
    <row r="49" spans="1:8" ht="13.15" customHeight="1" x14ac:dyDescent="0.25">
      <c r="A49" s="95">
        <v>415</v>
      </c>
      <c r="B49" s="96" t="s">
        <v>188</v>
      </c>
      <c r="C49" s="93"/>
      <c r="D49" s="94"/>
      <c r="E49" s="83"/>
      <c r="F49" s="84">
        <f t="shared" si="2"/>
        <v>0</v>
      </c>
      <c r="H49" s="92"/>
    </row>
    <row r="50" spans="1:8" ht="13.15" customHeight="1" x14ac:dyDescent="0.25">
      <c r="A50" s="95">
        <v>420</v>
      </c>
      <c r="B50" s="96" t="s">
        <v>189</v>
      </c>
      <c r="C50" s="93"/>
      <c r="D50" s="94"/>
      <c r="E50" s="83"/>
      <c r="F50" s="84">
        <f t="shared" si="2"/>
        <v>0</v>
      </c>
      <c r="H50" s="92"/>
    </row>
    <row r="51" spans="1:8" ht="13.15" customHeight="1" x14ac:dyDescent="0.25">
      <c r="A51" s="95">
        <v>430</v>
      </c>
      <c r="B51" s="96" t="s">
        <v>190</v>
      </c>
      <c r="C51" s="93"/>
      <c r="D51" s="94"/>
      <c r="E51" s="83"/>
      <c r="F51" s="84">
        <f t="shared" si="2"/>
        <v>0</v>
      </c>
      <c r="H51" s="92"/>
    </row>
    <row r="52" spans="1:8" ht="13.15" customHeight="1" x14ac:dyDescent="0.25">
      <c r="A52" s="95">
        <v>440</v>
      </c>
      <c r="B52" s="96" t="s">
        <v>191</v>
      </c>
      <c r="C52" s="93"/>
      <c r="D52" s="94"/>
      <c r="E52" s="83"/>
      <c r="F52" s="84">
        <f t="shared" si="2"/>
        <v>0</v>
      </c>
      <c r="H52" s="92"/>
    </row>
    <row r="53" spans="1:8" ht="13.15" customHeight="1" x14ac:dyDescent="0.25">
      <c r="A53" s="95">
        <v>450</v>
      </c>
      <c r="B53" s="96" t="s">
        <v>192</v>
      </c>
      <c r="C53" s="93"/>
      <c r="D53" s="94"/>
      <c r="E53" s="83"/>
      <c r="F53" s="84">
        <f t="shared" si="2"/>
        <v>0</v>
      </c>
      <c r="H53" s="92"/>
    </row>
    <row r="54" spans="1:8" ht="13.15" customHeight="1" x14ac:dyDescent="0.25">
      <c r="A54" s="95">
        <v>460</v>
      </c>
      <c r="B54" s="96" t="s">
        <v>143</v>
      </c>
      <c r="C54" s="93"/>
      <c r="D54" s="94"/>
      <c r="E54" s="83"/>
      <c r="F54" s="84">
        <f t="shared" si="2"/>
        <v>0</v>
      </c>
      <c r="H54" s="92"/>
    </row>
    <row r="55" spans="1:8" ht="13.15" customHeight="1" x14ac:dyDescent="0.25">
      <c r="A55" s="95">
        <v>465</v>
      </c>
      <c r="B55" s="11" t="s">
        <v>193</v>
      </c>
      <c r="C55" s="93"/>
      <c r="D55" s="94"/>
      <c r="E55" s="83"/>
      <c r="F55" s="84">
        <f t="shared" si="2"/>
        <v>0</v>
      </c>
      <c r="H55" s="92"/>
    </row>
    <row r="56" spans="1:8" ht="13.15" customHeight="1" x14ac:dyDescent="0.25">
      <c r="A56" s="95">
        <v>470</v>
      </c>
      <c r="B56" s="11" t="s">
        <v>194</v>
      </c>
      <c r="C56" s="93"/>
      <c r="D56" s="94"/>
      <c r="E56" s="83"/>
      <c r="F56" s="84">
        <f t="shared" si="2"/>
        <v>0</v>
      </c>
      <c r="H56" s="92"/>
    </row>
    <row r="57" spans="1:8" ht="13.15" customHeight="1" x14ac:dyDescent="0.25">
      <c r="A57" s="95">
        <v>481</v>
      </c>
      <c r="B57" s="80" t="s">
        <v>195</v>
      </c>
      <c r="C57" s="93"/>
      <c r="D57" s="94"/>
      <c r="E57" s="83"/>
      <c r="F57" s="84">
        <f t="shared" si="2"/>
        <v>0</v>
      </c>
      <c r="H57" s="92"/>
    </row>
    <row r="58" spans="1:8" ht="13.15" customHeight="1" x14ac:dyDescent="0.25">
      <c r="A58" s="95">
        <v>482</v>
      </c>
      <c r="B58" s="80" t="s">
        <v>144</v>
      </c>
      <c r="C58" s="93"/>
      <c r="D58" s="94"/>
      <c r="E58" s="83"/>
      <c r="F58" s="84">
        <f t="shared" si="2"/>
        <v>0</v>
      </c>
      <c r="H58" s="92"/>
    </row>
    <row r="59" spans="1:8" ht="13.15" customHeight="1" x14ac:dyDescent="0.25">
      <c r="A59" s="95">
        <v>483</v>
      </c>
      <c r="B59" s="80" t="s">
        <v>145</v>
      </c>
      <c r="C59" s="93"/>
      <c r="D59" s="94"/>
      <c r="E59" s="83"/>
      <c r="F59" s="84">
        <f t="shared" si="2"/>
        <v>0</v>
      </c>
      <c r="H59" s="92"/>
    </row>
    <row r="60" spans="1:8" ht="13.15" customHeight="1" x14ac:dyDescent="0.25">
      <c r="A60" s="95">
        <v>484</v>
      </c>
      <c r="B60" s="80" t="s">
        <v>146</v>
      </c>
      <c r="C60" s="93"/>
      <c r="D60" s="94"/>
      <c r="E60" s="83"/>
      <c r="F60" s="84">
        <f t="shared" si="2"/>
        <v>0</v>
      </c>
      <c r="H60" s="92"/>
    </row>
    <row r="61" spans="1:8" ht="13.15" customHeight="1" x14ac:dyDescent="0.25">
      <c r="A61" s="95">
        <v>490</v>
      </c>
      <c r="B61" s="80" t="s">
        <v>196</v>
      </c>
      <c r="C61" s="93"/>
      <c r="D61" s="94"/>
      <c r="E61" s="83"/>
      <c r="F61" s="84">
        <f t="shared" si="2"/>
        <v>0</v>
      </c>
      <c r="H61" s="92"/>
    </row>
    <row r="62" spans="1:8" ht="13.15" customHeight="1" x14ac:dyDescent="0.25">
      <c r="A62" s="86">
        <v>495</v>
      </c>
      <c r="B62" s="87" t="s">
        <v>197</v>
      </c>
      <c r="C62" s="88"/>
      <c r="D62" s="102"/>
      <c r="E62" s="90"/>
      <c r="F62" s="91">
        <f t="shared" si="2"/>
        <v>0</v>
      </c>
      <c r="H62" s="97"/>
    </row>
    <row r="63" spans="1:8" ht="13.15" customHeight="1" x14ac:dyDescent="0.25">
      <c r="B63" s="37">
        <f>$B$2</f>
        <v>0</v>
      </c>
      <c r="C63" s="103">
        <f>$D$2</f>
        <v>0</v>
      </c>
      <c r="D63" s="104"/>
      <c r="E63" s="132"/>
      <c r="F63" s="135"/>
      <c r="G63" s="132"/>
      <c r="H63" s="136"/>
    </row>
    <row r="64" spans="1:8" ht="13.15" customHeight="1" thickBot="1" x14ac:dyDescent="0.3">
      <c r="A64" s="132"/>
      <c r="B64" s="137"/>
      <c r="D64" s="150"/>
      <c r="E64" s="138" t="s">
        <v>147</v>
      </c>
      <c r="F64" s="27"/>
    </row>
    <row r="65" spans="1:8" ht="13.15" customHeight="1" x14ac:dyDescent="0.25">
      <c r="A65" s="74">
        <v>5</v>
      </c>
      <c r="B65" s="107" t="s">
        <v>198</v>
      </c>
      <c r="C65" s="76"/>
      <c r="D65" s="77">
        <f>SUM(D66:D74)</f>
        <v>0</v>
      </c>
      <c r="E65" s="77">
        <f>SUM(E66:E74)</f>
        <v>0</v>
      </c>
      <c r="F65" s="78">
        <f>IF($E$6&gt;0,E65/$E$6,0)</f>
        <v>0</v>
      </c>
      <c r="H65" s="73"/>
    </row>
    <row r="66" spans="1:8" ht="13.15" customHeight="1" x14ac:dyDescent="0.25">
      <c r="A66" s="95">
        <v>510</v>
      </c>
      <c r="B66" s="96" t="s">
        <v>199</v>
      </c>
      <c r="C66" s="93"/>
      <c r="D66" s="94"/>
      <c r="E66" s="83"/>
      <c r="F66" s="84">
        <f t="shared" ref="F66:F74" si="3">IF($E$6&gt;0,E66/$E$6,0)</f>
        <v>0</v>
      </c>
      <c r="H66" s="85"/>
    </row>
    <row r="67" spans="1:8" ht="13.15" customHeight="1" x14ac:dyDescent="0.25">
      <c r="A67" s="95">
        <v>520</v>
      </c>
      <c r="B67" s="96" t="s">
        <v>148</v>
      </c>
      <c r="C67" s="93"/>
      <c r="D67" s="94"/>
      <c r="E67" s="83"/>
      <c r="F67" s="84">
        <f t="shared" si="3"/>
        <v>0</v>
      </c>
      <c r="H67" s="92"/>
    </row>
    <row r="68" spans="1:8" ht="13.15" customHeight="1" x14ac:dyDescent="0.25">
      <c r="A68" s="95">
        <v>530</v>
      </c>
      <c r="B68" s="96" t="s">
        <v>149</v>
      </c>
      <c r="C68" s="93"/>
      <c r="D68" s="94"/>
      <c r="E68" s="83"/>
      <c r="F68" s="84">
        <f t="shared" si="3"/>
        <v>0</v>
      </c>
      <c r="H68" s="92"/>
    </row>
    <row r="69" spans="1:8" ht="13.15" customHeight="1" x14ac:dyDescent="0.25">
      <c r="A69" s="95">
        <v>540</v>
      </c>
      <c r="B69" s="96" t="s">
        <v>200</v>
      </c>
      <c r="C69" s="93"/>
      <c r="D69" s="94"/>
      <c r="E69" s="83"/>
      <c r="F69" s="84">
        <f t="shared" si="3"/>
        <v>0</v>
      </c>
      <c r="H69" s="92"/>
    </row>
    <row r="70" spans="1:8" ht="13.15" customHeight="1" x14ac:dyDescent="0.25">
      <c r="A70" s="79">
        <v>550</v>
      </c>
      <c r="B70" s="108" t="s">
        <v>201</v>
      </c>
      <c r="C70" s="109"/>
      <c r="D70" s="110"/>
      <c r="E70" s="111"/>
      <c r="F70" s="148">
        <f t="shared" si="3"/>
        <v>0</v>
      </c>
      <c r="H70" s="101"/>
    </row>
    <row r="71" spans="1:8" ht="13.15" customHeight="1" x14ac:dyDescent="0.25">
      <c r="A71" s="95">
        <v>560</v>
      </c>
      <c r="B71" s="96" t="s">
        <v>202</v>
      </c>
      <c r="C71" s="93"/>
      <c r="D71" s="94"/>
      <c r="E71" s="83"/>
      <c r="F71" s="84">
        <f t="shared" si="3"/>
        <v>0</v>
      </c>
      <c r="H71" s="92"/>
    </row>
    <row r="72" spans="1:8" ht="13.15" customHeight="1" x14ac:dyDescent="0.25">
      <c r="A72" s="95">
        <v>570</v>
      </c>
      <c r="B72" s="96" t="s">
        <v>150</v>
      </c>
      <c r="C72" s="93"/>
      <c r="D72" s="94"/>
      <c r="E72" s="83"/>
      <c r="F72" s="84">
        <f t="shared" si="3"/>
        <v>0</v>
      </c>
      <c r="H72" s="92"/>
    </row>
    <row r="73" spans="1:8" ht="13.15" customHeight="1" x14ac:dyDescent="0.25">
      <c r="A73" s="95">
        <v>580</v>
      </c>
      <c r="B73" s="96" t="s">
        <v>151</v>
      </c>
      <c r="C73" s="93"/>
      <c r="D73" s="94"/>
      <c r="E73" s="83"/>
      <c r="F73" s="84">
        <f t="shared" si="3"/>
        <v>0</v>
      </c>
      <c r="H73" s="92"/>
    </row>
    <row r="74" spans="1:8" ht="13.15" customHeight="1" thickBot="1" x14ac:dyDescent="0.3">
      <c r="A74" s="86">
        <v>590</v>
      </c>
      <c r="B74" s="112" t="s">
        <v>203</v>
      </c>
      <c r="C74" s="88"/>
      <c r="D74" s="89"/>
      <c r="E74" s="90"/>
      <c r="F74" s="91">
        <f t="shared" si="3"/>
        <v>0</v>
      </c>
      <c r="H74" s="97"/>
    </row>
    <row r="75" spans="1:8" ht="13.15" customHeight="1" x14ac:dyDescent="0.25">
      <c r="A75" s="113">
        <v>6</v>
      </c>
      <c r="B75" s="75" t="s">
        <v>204</v>
      </c>
      <c r="C75" s="76"/>
      <c r="D75" s="77">
        <f>SUM(D76:D84)</f>
        <v>0</v>
      </c>
      <c r="E75" s="77">
        <f>SUM(E76:E84)</f>
        <v>0</v>
      </c>
      <c r="F75" s="78">
        <f>IF($E$6&gt;0,E75/$E$6,0)</f>
        <v>0</v>
      </c>
      <c r="H75" s="73"/>
    </row>
    <row r="76" spans="1:8" ht="13.15" customHeight="1" x14ac:dyDescent="0.25">
      <c r="A76" s="114">
        <v>610</v>
      </c>
      <c r="B76" s="80" t="s">
        <v>205</v>
      </c>
      <c r="C76" s="93"/>
      <c r="D76" s="94"/>
      <c r="E76" s="83"/>
      <c r="F76" s="84">
        <f t="shared" ref="F76:F84" si="4">IF($E$6&gt;0,E76/$E$6,0)</f>
        <v>0</v>
      </c>
      <c r="H76" s="85"/>
    </row>
    <row r="77" spans="1:8" ht="13.15" customHeight="1" x14ac:dyDescent="0.25">
      <c r="A77" s="114">
        <v>620</v>
      </c>
      <c r="B77" s="80" t="s">
        <v>206</v>
      </c>
      <c r="C77" s="93"/>
      <c r="D77" s="94"/>
      <c r="E77" s="83"/>
      <c r="F77" s="84">
        <f t="shared" si="4"/>
        <v>0</v>
      </c>
      <c r="H77" s="92"/>
    </row>
    <row r="78" spans="1:8" ht="13.15" customHeight="1" x14ac:dyDescent="0.25">
      <c r="A78" s="114">
        <v>630</v>
      </c>
      <c r="B78" s="80" t="s">
        <v>207</v>
      </c>
      <c r="C78" s="93"/>
      <c r="D78" s="94"/>
      <c r="E78" s="83"/>
      <c r="F78" s="84">
        <f t="shared" si="4"/>
        <v>0</v>
      </c>
      <c r="H78" s="92"/>
    </row>
    <row r="79" spans="1:8" ht="13.15" customHeight="1" x14ac:dyDescent="0.25">
      <c r="A79" s="114">
        <v>650</v>
      </c>
      <c r="B79" s="80" t="s">
        <v>208</v>
      </c>
      <c r="C79" s="93"/>
      <c r="D79" s="94"/>
      <c r="E79" s="83"/>
      <c r="F79" s="84">
        <f t="shared" si="4"/>
        <v>0</v>
      </c>
      <c r="G79" s="56"/>
      <c r="H79" s="92"/>
    </row>
    <row r="80" spans="1:8" ht="13.15" customHeight="1" x14ac:dyDescent="0.25">
      <c r="A80" s="114">
        <v>660</v>
      </c>
      <c r="B80" s="80" t="s">
        <v>209</v>
      </c>
      <c r="C80" s="93"/>
      <c r="D80" s="94"/>
      <c r="E80" s="83"/>
      <c r="F80" s="84">
        <f t="shared" si="4"/>
        <v>0</v>
      </c>
      <c r="G80" s="56"/>
      <c r="H80" s="92"/>
    </row>
    <row r="81" spans="1:8" ht="13.15" customHeight="1" x14ac:dyDescent="0.25">
      <c r="A81" s="114">
        <v>670</v>
      </c>
      <c r="B81" s="80" t="s">
        <v>210</v>
      </c>
      <c r="C81" s="93"/>
      <c r="D81" s="94"/>
      <c r="E81" s="83"/>
      <c r="F81" s="84">
        <f t="shared" si="4"/>
        <v>0</v>
      </c>
      <c r="G81" s="56"/>
      <c r="H81" s="115"/>
    </row>
    <row r="82" spans="1:8" ht="13.15" customHeight="1" x14ac:dyDescent="0.25">
      <c r="A82" s="114">
        <v>680</v>
      </c>
      <c r="B82" s="80" t="s">
        <v>211</v>
      </c>
      <c r="C82" s="93"/>
      <c r="D82" s="94"/>
      <c r="E82" s="83"/>
      <c r="F82" s="84">
        <f t="shared" si="4"/>
        <v>0</v>
      </c>
      <c r="G82" s="56"/>
      <c r="H82" s="115"/>
    </row>
    <row r="83" spans="1:8" ht="13.15" customHeight="1" x14ac:dyDescent="0.25">
      <c r="A83" s="114">
        <v>690</v>
      </c>
      <c r="B83" s="80" t="s">
        <v>212</v>
      </c>
      <c r="C83" s="93"/>
      <c r="D83" s="94"/>
      <c r="E83" s="83"/>
      <c r="F83" s="84">
        <f t="shared" si="4"/>
        <v>0</v>
      </c>
      <c r="G83" s="56"/>
      <c r="H83" s="115"/>
    </row>
    <row r="84" spans="1:8" ht="13.15" customHeight="1" thickBot="1" x14ac:dyDescent="0.3">
      <c r="A84" s="99">
        <v>695</v>
      </c>
      <c r="B84" s="87" t="s">
        <v>213</v>
      </c>
      <c r="C84" s="88"/>
      <c r="D84" s="102"/>
      <c r="E84" s="90"/>
      <c r="F84" s="91">
        <f t="shared" si="4"/>
        <v>0</v>
      </c>
      <c r="G84" s="56"/>
      <c r="H84" s="97"/>
    </row>
    <row r="85" spans="1:8" ht="13.15" customHeight="1" x14ac:dyDescent="0.25">
      <c r="A85" s="74">
        <v>7</v>
      </c>
      <c r="B85" s="107" t="s">
        <v>214</v>
      </c>
      <c r="C85" s="76"/>
      <c r="D85" s="77">
        <f>SUM(D86:D89)</f>
        <v>0</v>
      </c>
      <c r="E85" s="77">
        <f>SUM(E86:E89)</f>
        <v>0</v>
      </c>
      <c r="F85" s="78">
        <f>IF($E$6&gt;0,E85/$E$6,0)</f>
        <v>0</v>
      </c>
      <c r="H85" s="73"/>
    </row>
    <row r="86" spans="1:8" ht="13.15" customHeight="1" x14ac:dyDescent="0.25">
      <c r="A86" s="95">
        <v>710</v>
      </c>
      <c r="B86" s="96" t="s">
        <v>215</v>
      </c>
      <c r="C86" s="93"/>
      <c r="D86" s="94"/>
      <c r="E86" s="83"/>
      <c r="F86" s="84">
        <f t="shared" ref="F86:F91" si="5">IF($E$6&gt;0,E86/$E$6,0)</f>
        <v>0</v>
      </c>
      <c r="H86" s="85"/>
    </row>
    <row r="87" spans="1:8" ht="13.15" customHeight="1" x14ac:dyDescent="0.25">
      <c r="A87" s="95">
        <v>720</v>
      </c>
      <c r="B87" s="96" t="s">
        <v>216</v>
      </c>
      <c r="C87" s="93"/>
      <c r="D87" s="94"/>
      <c r="E87" s="83"/>
      <c r="F87" s="84">
        <f t="shared" si="5"/>
        <v>0</v>
      </c>
      <c r="H87" s="101"/>
    </row>
    <row r="88" spans="1:8" ht="13.15" customHeight="1" x14ac:dyDescent="0.25">
      <c r="A88" s="95">
        <v>730</v>
      </c>
      <c r="B88" s="96" t="s">
        <v>217</v>
      </c>
      <c r="C88" s="93"/>
      <c r="D88" s="94"/>
      <c r="E88" s="83"/>
      <c r="F88" s="84">
        <f t="shared" si="5"/>
        <v>0</v>
      </c>
      <c r="G88" s="56"/>
      <c r="H88" s="92"/>
    </row>
    <row r="89" spans="1:8" ht="13.15" customHeight="1" x14ac:dyDescent="0.25">
      <c r="A89" s="86">
        <v>740</v>
      </c>
      <c r="B89" s="112" t="s">
        <v>218</v>
      </c>
      <c r="C89" s="88"/>
      <c r="D89" s="89"/>
      <c r="E89" s="90"/>
      <c r="F89" s="91">
        <f t="shared" si="5"/>
        <v>0</v>
      </c>
      <c r="G89" s="56"/>
      <c r="H89" s="97"/>
    </row>
    <row r="90" spans="1:8" ht="13.15" customHeight="1" x14ac:dyDescent="0.25">
      <c r="A90" s="116"/>
      <c r="B90" s="117" t="s">
        <v>219</v>
      </c>
      <c r="C90" s="118" t="str">
        <f>"+250, 251,305,460"</f>
        <v>+250, 251,305,460</v>
      </c>
      <c r="D90" s="119">
        <f>SUM(D85,D16,D17,D26,D54)</f>
        <v>0</v>
      </c>
      <c r="E90" s="119">
        <f>SUM(E85,E16,E17,E26,E54)</f>
        <v>0</v>
      </c>
      <c r="F90" s="120">
        <f t="shared" si="5"/>
        <v>0</v>
      </c>
      <c r="G90" s="56"/>
      <c r="H90" s="73"/>
    </row>
    <row r="91" spans="1:8" ht="13.15" customHeight="1" thickBot="1" x14ac:dyDescent="0.3">
      <c r="A91" s="121"/>
      <c r="B91" s="122" t="s">
        <v>220</v>
      </c>
      <c r="C91" s="123" t="str">
        <f>"+252,315,316,317,465"</f>
        <v>+252,315,316,317,465</v>
      </c>
      <c r="D91" s="124">
        <f>SUM(D18,D90,D31:D33,D55)</f>
        <v>0</v>
      </c>
      <c r="E91" s="124">
        <f>SUM(E18,E90,E31:E33,E55)</f>
        <v>0</v>
      </c>
      <c r="F91" s="125">
        <f t="shared" si="5"/>
        <v>0</v>
      </c>
      <c r="G91" s="56"/>
      <c r="H91" s="73"/>
    </row>
    <row r="92" spans="1:8" ht="13.15" customHeight="1" x14ac:dyDescent="0.25">
      <c r="A92" s="74">
        <v>8</v>
      </c>
      <c r="B92" s="75" t="s">
        <v>221</v>
      </c>
      <c r="C92" s="76"/>
      <c r="D92" s="151">
        <f>SUM(D93:D107)</f>
        <v>0</v>
      </c>
      <c r="E92" s="151">
        <f>SUM(E93:E107)</f>
        <v>0</v>
      </c>
      <c r="F92" s="78">
        <f>IF($E$6&gt;0,E92/$E$6,0)</f>
        <v>0</v>
      </c>
      <c r="H92" s="73"/>
    </row>
    <row r="93" spans="1:8" ht="13.15" customHeight="1" x14ac:dyDescent="0.25">
      <c r="A93" s="95">
        <v>801</v>
      </c>
      <c r="B93" s="80" t="s">
        <v>152</v>
      </c>
      <c r="C93" s="93"/>
      <c r="D93" s="94"/>
      <c r="E93" s="83"/>
      <c r="F93" s="84">
        <f t="shared" ref="F93:F112" si="6">IF($E$6&gt;0,E93/$E$6,0)</f>
        <v>0</v>
      </c>
      <c r="G93" s="56"/>
      <c r="H93" s="126"/>
    </row>
    <row r="94" spans="1:8" ht="13.15" customHeight="1" x14ac:dyDescent="0.25">
      <c r="A94" s="95">
        <v>802</v>
      </c>
      <c r="B94" s="80" t="s">
        <v>153</v>
      </c>
      <c r="C94" s="93"/>
      <c r="D94" s="94"/>
      <c r="E94" s="83"/>
      <c r="F94" s="84">
        <f t="shared" si="6"/>
        <v>0</v>
      </c>
      <c r="G94" s="56"/>
      <c r="H94" s="115"/>
    </row>
    <row r="95" spans="1:8" ht="13.15" customHeight="1" x14ac:dyDescent="0.25">
      <c r="A95" s="95">
        <v>803</v>
      </c>
      <c r="B95" s="80" t="s">
        <v>154</v>
      </c>
      <c r="C95" s="93"/>
      <c r="D95" s="94"/>
      <c r="E95" s="83"/>
      <c r="F95" s="84">
        <f t="shared" si="6"/>
        <v>0</v>
      </c>
      <c r="G95" s="56"/>
      <c r="H95" s="115"/>
    </row>
    <row r="96" spans="1:8" ht="13.15" customHeight="1" x14ac:dyDescent="0.25">
      <c r="A96" s="95">
        <v>804</v>
      </c>
      <c r="B96" s="80" t="s">
        <v>222</v>
      </c>
      <c r="C96" s="93"/>
      <c r="D96" s="94"/>
      <c r="E96" s="83"/>
      <c r="F96" s="84">
        <f t="shared" si="6"/>
        <v>0</v>
      </c>
      <c r="G96" s="56"/>
      <c r="H96" s="115"/>
    </row>
    <row r="97" spans="1:8" ht="13.15" customHeight="1" x14ac:dyDescent="0.25">
      <c r="A97" s="95">
        <v>805</v>
      </c>
      <c r="B97" s="80" t="s">
        <v>223</v>
      </c>
      <c r="C97" s="93"/>
      <c r="D97" s="94"/>
      <c r="E97" s="83"/>
      <c r="F97" s="84">
        <f t="shared" si="6"/>
        <v>0</v>
      </c>
      <c r="G97" s="56"/>
      <c r="H97" s="115"/>
    </row>
    <row r="98" spans="1:8" ht="13.15" customHeight="1" x14ac:dyDescent="0.25">
      <c r="A98" s="95">
        <v>806</v>
      </c>
      <c r="B98" s="80" t="s">
        <v>224</v>
      </c>
      <c r="C98" s="93"/>
      <c r="D98" s="94"/>
      <c r="E98" s="83"/>
      <c r="F98" s="84">
        <f t="shared" si="6"/>
        <v>0</v>
      </c>
      <c r="G98" s="56"/>
      <c r="H98" s="115"/>
    </row>
    <row r="99" spans="1:8" ht="13.15" customHeight="1" x14ac:dyDescent="0.25">
      <c r="A99" s="95">
        <v>807</v>
      </c>
      <c r="B99" s="96" t="s">
        <v>155</v>
      </c>
      <c r="C99" s="93"/>
      <c r="D99" s="94"/>
      <c r="E99" s="83"/>
      <c r="F99" s="84">
        <f t="shared" si="6"/>
        <v>0</v>
      </c>
      <c r="G99" s="56"/>
      <c r="H99" s="115"/>
    </row>
    <row r="100" spans="1:8" ht="13.15" customHeight="1" x14ac:dyDescent="0.25">
      <c r="A100" s="95">
        <v>820</v>
      </c>
      <c r="B100" s="96" t="s">
        <v>225</v>
      </c>
      <c r="C100" s="93"/>
      <c r="D100" s="94"/>
      <c r="E100" s="83"/>
      <c r="F100" s="84">
        <f t="shared" si="6"/>
        <v>0</v>
      </c>
      <c r="G100" s="56"/>
      <c r="H100" s="115"/>
    </row>
    <row r="101" spans="1:8" ht="13.15" customHeight="1" x14ac:dyDescent="0.25">
      <c r="A101" s="95">
        <v>830</v>
      </c>
      <c r="B101" s="96" t="s">
        <v>226</v>
      </c>
      <c r="C101" s="93"/>
      <c r="D101" s="94"/>
      <c r="E101" s="83"/>
      <c r="F101" s="84">
        <f t="shared" si="6"/>
        <v>0</v>
      </c>
      <c r="G101" s="56"/>
      <c r="H101" s="92"/>
    </row>
    <row r="102" spans="1:8" ht="13.15" customHeight="1" x14ac:dyDescent="0.25">
      <c r="A102" s="95">
        <v>840</v>
      </c>
      <c r="B102" s="96" t="s">
        <v>156</v>
      </c>
      <c r="C102" s="93"/>
      <c r="D102" s="94"/>
      <c r="E102" s="83"/>
      <c r="F102" s="84">
        <f t="shared" si="6"/>
        <v>0</v>
      </c>
      <c r="G102" s="56"/>
      <c r="H102" s="92"/>
    </row>
    <row r="103" spans="1:8" ht="13.15" customHeight="1" x14ac:dyDescent="0.25">
      <c r="A103" s="95">
        <v>850</v>
      </c>
      <c r="B103" s="96" t="s">
        <v>227</v>
      </c>
      <c r="C103" s="93"/>
      <c r="D103" s="94"/>
      <c r="E103" s="83"/>
      <c r="F103" s="84">
        <f t="shared" si="6"/>
        <v>0</v>
      </c>
      <c r="G103" s="56"/>
      <c r="H103" s="92"/>
    </row>
    <row r="104" spans="1:8" ht="13.15" customHeight="1" x14ac:dyDescent="0.25">
      <c r="A104" s="95">
        <v>860</v>
      </c>
      <c r="B104" s="96" t="s">
        <v>157</v>
      </c>
      <c r="C104" s="93"/>
      <c r="D104" s="94"/>
      <c r="E104" s="83"/>
      <c r="F104" s="84">
        <f t="shared" si="6"/>
        <v>0</v>
      </c>
      <c r="G104" s="56"/>
      <c r="H104" s="92"/>
    </row>
    <row r="105" spans="1:8" ht="13.15" customHeight="1" x14ac:dyDescent="0.25">
      <c r="A105" s="95">
        <v>870</v>
      </c>
      <c r="B105" s="96" t="s">
        <v>228</v>
      </c>
      <c r="C105" s="93"/>
      <c r="D105" s="94"/>
      <c r="E105" s="83"/>
      <c r="F105" s="84">
        <f t="shared" si="6"/>
        <v>0</v>
      </c>
      <c r="G105" s="56"/>
      <c r="H105" s="92"/>
    </row>
    <row r="106" spans="1:8" ht="13.15" customHeight="1" x14ac:dyDescent="0.25">
      <c r="A106" s="95">
        <v>880</v>
      </c>
      <c r="B106" s="80" t="s">
        <v>229</v>
      </c>
      <c r="C106" s="93"/>
      <c r="D106" s="94"/>
      <c r="E106" s="83"/>
      <c r="F106" s="84">
        <f t="shared" si="6"/>
        <v>0</v>
      </c>
      <c r="G106" s="56"/>
      <c r="H106" s="92"/>
    </row>
    <row r="107" spans="1:8" ht="13.15" customHeight="1" x14ac:dyDescent="0.25">
      <c r="A107" s="99">
        <v>890</v>
      </c>
      <c r="B107" s="87" t="s">
        <v>230</v>
      </c>
      <c r="C107" s="88"/>
      <c r="D107" s="89"/>
      <c r="E107" s="90"/>
      <c r="F107" s="91">
        <f t="shared" si="6"/>
        <v>0</v>
      </c>
      <c r="G107" s="56"/>
      <c r="H107" s="97"/>
    </row>
    <row r="108" spans="1:8" ht="13.15" customHeight="1" x14ac:dyDescent="0.25">
      <c r="A108" s="174">
        <v>895</v>
      </c>
      <c r="B108" s="175" t="s">
        <v>244</v>
      </c>
      <c r="C108" s="93"/>
      <c r="D108" s="94"/>
      <c r="E108" s="83"/>
      <c r="F108" s="84">
        <f t="shared" ref="F108:F110" si="7">IF($E$6&gt;0,E108/$E$6,0)</f>
        <v>0</v>
      </c>
      <c r="G108" s="56"/>
      <c r="H108" s="92"/>
    </row>
    <row r="109" spans="1:8" ht="13.15" customHeight="1" x14ac:dyDescent="0.25">
      <c r="A109" s="174">
        <v>896</v>
      </c>
      <c r="B109" s="176" t="s">
        <v>245</v>
      </c>
      <c r="C109" s="93"/>
      <c r="D109" s="94"/>
      <c r="E109" s="83"/>
      <c r="F109" s="84">
        <f t="shared" si="7"/>
        <v>0</v>
      </c>
      <c r="G109" s="56"/>
      <c r="H109" s="92"/>
    </row>
    <row r="110" spans="1:8" ht="13.15" customHeight="1" x14ac:dyDescent="0.25">
      <c r="A110" s="177">
        <v>897</v>
      </c>
      <c r="B110" s="178" t="s">
        <v>246</v>
      </c>
      <c r="C110" s="88"/>
      <c r="D110" s="89"/>
      <c r="E110" s="90">
        <v>0</v>
      </c>
      <c r="F110" s="91">
        <f t="shared" si="7"/>
        <v>0</v>
      </c>
      <c r="G110" s="56"/>
      <c r="H110" s="97"/>
    </row>
    <row r="111" spans="1:8" ht="13.15" customHeight="1" x14ac:dyDescent="0.25">
      <c r="A111" s="177">
        <v>898</v>
      </c>
      <c r="B111" s="178" t="s">
        <v>272</v>
      </c>
      <c r="C111" s="88"/>
      <c r="D111" s="89"/>
      <c r="E111" s="90">
        <v>0</v>
      </c>
      <c r="F111" s="91">
        <f t="shared" ref="F111" si="8">IF($E$6&gt;0,E111/$E$6,0)</f>
        <v>0</v>
      </c>
      <c r="G111" s="56"/>
      <c r="H111" s="97"/>
    </row>
    <row r="112" spans="1:8" ht="13.15" customHeight="1" x14ac:dyDescent="0.25">
      <c r="A112" s="127"/>
      <c r="B112" s="128" t="s">
        <v>231</v>
      </c>
      <c r="C112" s="129"/>
      <c r="D112" s="130">
        <f>SUMIF(G8:G107,"=1",D8:D110)</f>
        <v>0</v>
      </c>
      <c r="E112" s="130">
        <f>SUMIF(H8:H110,"=1",E8:E110)</f>
        <v>0</v>
      </c>
      <c r="F112" s="131">
        <f t="shared" si="6"/>
        <v>0</v>
      </c>
      <c r="G112" s="56"/>
      <c r="H112" s="73"/>
    </row>
    <row r="113" spans="1:8" ht="13.15" customHeight="1" x14ac:dyDescent="0.25">
      <c r="A113" s="132" t="s">
        <v>232</v>
      </c>
      <c r="F113" s="27"/>
    </row>
    <row r="114" spans="1:8" ht="13.15" customHeight="1" x14ac:dyDescent="0.25">
      <c r="A114" s="132"/>
      <c r="F114" s="27"/>
    </row>
    <row r="115" spans="1:8" ht="13.15" customHeight="1" x14ac:dyDescent="0.25">
      <c r="B115" s="37">
        <f>$B$2</f>
        <v>0</v>
      </c>
      <c r="C115" s="103">
        <f>$D$2</f>
        <v>0</v>
      </c>
      <c r="D115" s="134"/>
      <c r="E115" s="132"/>
      <c r="F115" s="135"/>
      <c r="G115" s="132"/>
      <c r="H115" s="136"/>
    </row>
    <row r="116" spans="1:8" ht="13.15" customHeight="1" thickBot="1" x14ac:dyDescent="0.3">
      <c r="A116" s="132"/>
      <c r="B116" s="137" t="s">
        <v>233</v>
      </c>
      <c r="E116" s="138" t="s">
        <v>147</v>
      </c>
      <c r="F116" s="27"/>
    </row>
    <row r="117" spans="1:8" ht="13.15" customHeight="1" thickBot="1" x14ac:dyDescent="0.3">
      <c r="A117" s="139"/>
      <c r="B117" s="70" t="s">
        <v>234</v>
      </c>
      <c r="C117" s="140" t="s">
        <v>235</v>
      </c>
      <c r="D117" s="141">
        <f>SUM(D118:D128)</f>
        <v>0</v>
      </c>
      <c r="E117" s="141">
        <f>SUM(E118:E128)</f>
        <v>0</v>
      </c>
      <c r="F117" s="142">
        <f>IF($E$5&gt;0,E117/$E$5,0)</f>
        <v>0</v>
      </c>
      <c r="H117" s="73"/>
    </row>
    <row r="118" spans="1:8" ht="13.15" customHeight="1" x14ac:dyDescent="0.25">
      <c r="A118" s="79">
        <v>911</v>
      </c>
      <c r="B118" s="108" t="s">
        <v>158</v>
      </c>
      <c r="C118" s="109"/>
      <c r="D118" s="110"/>
      <c r="E118" s="111"/>
      <c r="F118" s="148">
        <f>IF($E$117&gt;0,E118/$E$117,0)</f>
        <v>0</v>
      </c>
      <c r="H118" s="85"/>
    </row>
    <row r="119" spans="1:8" ht="13.15" customHeight="1" x14ac:dyDescent="0.25">
      <c r="A119" s="95">
        <v>912</v>
      </c>
      <c r="B119" s="96" t="s">
        <v>159</v>
      </c>
      <c r="C119" s="93"/>
      <c r="D119" s="94"/>
      <c r="E119" s="83"/>
      <c r="F119" s="84">
        <f t="shared" ref="F119:F128" si="9">IF($E$117&gt;0,E119/$E$117,0)</f>
        <v>0</v>
      </c>
      <c r="H119" s="92"/>
    </row>
    <row r="120" spans="1:8" ht="13.15" customHeight="1" x14ac:dyDescent="0.25">
      <c r="A120" s="95">
        <v>920</v>
      </c>
      <c r="B120" s="96" t="s">
        <v>236</v>
      </c>
      <c r="C120" s="93"/>
      <c r="D120" s="94"/>
      <c r="E120" s="83"/>
      <c r="F120" s="84">
        <f t="shared" si="9"/>
        <v>0</v>
      </c>
      <c r="H120" s="92"/>
    </row>
    <row r="121" spans="1:8" ht="13.15" customHeight="1" x14ac:dyDescent="0.25">
      <c r="A121" s="95">
        <v>925</v>
      </c>
      <c r="B121" s="96" t="s">
        <v>237</v>
      </c>
      <c r="C121" s="93"/>
      <c r="D121" s="94"/>
      <c r="E121" s="83"/>
      <c r="F121" s="84">
        <f t="shared" si="9"/>
        <v>0</v>
      </c>
      <c r="H121" s="92"/>
    </row>
    <row r="122" spans="1:8" ht="13.15" customHeight="1" x14ac:dyDescent="0.25">
      <c r="A122" s="95">
        <v>930</v>
      </c>
      <c r="B122" s="96" t="s">
        <v>238</v>
      </c>
      <c r="C122" s="93"/>
      <c r="D122" s="94"/>
      <c r="E122" s="83"/>
      <c r="F122" s="84">
        <f t="shared" si="9"/>
        <v>0</v>
      </c>
      <c r="H122" s="143"/>
    </row>
    <row r="123" spans="1:8" ht="13.15" customHeight="1" x14ac:dyDescent="0.25">
      <c r="A123" s="95">
        <v>940</v>
      </c>
      <c r="B123" s="96" t="s">
        <v>186</v>
      </c>
      <c r="C123" s="93"/>
      <c r="D123" s="94"/>
      <c r="E123" s="83"/>
      <c r="F123" s="84">
        <f t="shared" si="9"/>
        <v>0</v>
      </c>
      <c r="H123" s="92"/>
    </row>
    <row r="124" spans="1:8" ht="13.15" customHeight="1" x14ac:dyDescent="0.25">
      <c r="A124" s="95">
        <v>950</v>
      </c>
      <c r="B124" s="96" t="s">
        <v>239</v>
      </c>
      <c r="C124" s="93"/>
      <c r="D124" s="94"/>
      <c r="E124" s="83"/>
      <c r="F124" s="84">
        <f t="shared" si="9"/>
        <v>0</v>
      </c>
      <c r="H124" s="92"/>
    </row>
    <row r="125" spans="1:8" ht="13.15" customHeight="1" x14ac:dyDescent="0.25">
      <c r="A125" s="95">
        <v>955</v>
      </c>
      <c r="B125" s="96" t="s">
        <v>201</v>
      </c>
      <c r="C125" s="93"/>
      <c r="D125" s="94"/>
      <c r="E125" s="83"/>
      <c r="F125" s="84">
        <f t="shared" si="9"/>
        <v>0</v>
      </c>
      <c r="H125" s="92"/>
    </row>
    <row r="126" spans="1:8" ht="13.15" customHeight="1" x14ac:dyDescent="0.25">
      <c r="A126" s="95">
        <v>960</v>
      </c>
      <c r="B126" s="96" t="s">
        <v>240</v>
      </c>
      <c r="C126" s="93"/>
      <c r="D126" s="93"/>
      <c r="E126" s="144"/>
      <c r="F126" s="84">
        <f t="shared" si="9"/>
        <v>0</v>
      </c>
      <c r="H126" s="92"/>
    </row>
    <row r="127" spans="1:8" ht="13.15" customHeight="1" x14ac:dyDescent="0.25">
      <c r="A127" s="95">
        <v>970</v>
      </c>
      <c r="B127" s="96" t="s">
        <v>241</v>
      </c>
      <c r="C127" s="93"/>
      <c r="D127" s="94"/>
      <c r="E127" s="83"/>
      <c r="F127" s="84">
        <f t="shared" si="9"/>
        <v>0</v>
      </c>
      <c r="H127" s="92"/>
    </row>
    <row r="128" spans="1:8" ht="13.15" customHeight="1" x14ac:dyDescent="0.25">
      <c r="A128" s="86">
        <v>980</v>
      </c>
      <c r="B128" s="112" t="s">
        <v>221</v>
      </c>
      <c r="C128" s="88"/>
      <c r="D128" s="89"/>
      <c r="E128" s="90"/>
      <c r="F128" s="100">
        <f t="shared" si="9"/>
        <v>0</v>
      </c>
      <c r="H128" s="97"/>
    </row>
    <row r="129" spans="1:8" ht="13.15" customHeight="1" x14ac:dyDescent="0.25">
      <c r="A129" s="127"/>
      <c r="B129" s="128" t="s">
        <v>231</v>
      </c>
      <c r="C129" s="129"/>
      <c r="D129" s="130">
        <f>SUMIF(G118:G128,"=1",D118:D128)</f>
        <v>0</v>
      </c>
      <c r="E129" s="130">
        <f>SUMIF(H118:H128,"=1",E118:E128)</f>
        <v>0</v>
      </c>
      <c r="F129" s="131">
        <f>IF($E$117&gt;0,E129/$E$117,0)</f>
        <v>0</v>
      </c>
      <c r="G129" s="56"/>
      <c r="H129" s="73"/>
    </row>
    <row r="130" spans="1:8" ht="13.15" customHeight="1" thickBot="1" x14ac:dyDescent="0.3">
      <c r="A130" s="132"/>
      <c r="E130" s="145"/>
      <c r="F130" s="146"/>
      <c r="H130" s="73"/>
    </row>
    <row r="131" spans="1:8" ht="13.15" customHeight="1" thickBot="1" x14ac:dyDescent="0.3">
      <c r="A131" s="139"/>
      <c r="B131" s="70" t="s">
        <v>242</v>
      </c>
      <c r="C131" s="147" t="s">
        <v>235</v>
      </c>
      <c r="D131" s="141">
        <f>SUM(D132:D142)</f>
        <v>0</v>
      </c>
      <c r="E131" s="141">
        <f>SUM(E132:E142)</f>
        <v>0</v>
      </c>
      <c r="F131" s="142">
        <f>IF($E$5&gt;0,E131/$E$5,0)</f>
        <v>0</v>
      </c>
      <c r="H131" s="73"/>
    </row>
    <row r="132" spans="1:8" ht="13.15" customHeight="1" x14ac:dyDescent="0.25">
      <c r="A132" s="79">
        <v>911</v>
      </c>
      <c r="B132" s="108" t="s">
        <v>158</v>
      </c>
      <c r="C132" s="109"/>
      <c r="D132" s="110"/>
      <c r="E132" s="111"/>
      <c r="F132" s="148">
        <f>IF($E$131&gt;0,E132/$E$131,0)</f>
        <v>0</v>
      </c>
      <c r="H132" s="85"/>
    </row>
    <row r="133" spans="1:8" ht="13.15" customHeight="1" x14ac:dyDescent="0.25">
      <c r="A133" s="95">
        <v>912</v>
      </c>
      <c r="B133" s="96" t="s">
        <v>159</v>
      </c>
      <c r="C133" s="93"/>
      <c r="D133" s="94"/>
      <c r="E133" s="83"/>
      <c r="F133" s="84">
        <f t="shared" ref="F133:F142" si="10">IF($E$131&gt;0,E133/$E$131,0)</f>
        <v>0</v>
      </c>
      <c r="H133" s="92"/>
    </row>
    <row r="134" spans="1:8" ht="13.15" customHeight="1" x14ac:dyDescent="0.25">
      <c r="A134" s="95">
        <v>920</v>
      </c>
      <c r="B134" s="96" t="s">
        <v>236</v>
      </c>
      <c r="C134" s="93"/>
      <c r="D134" s="94"/>
      <c r="E134" s="83"/>
      <c r="F134" s="84">
        <f t="shared" si="10"/>
        <v>0</v>
      </c>
      <c r="H134" s="92"/>
    </row>
    <row r="135" spans="1:8" ht="13.15" customHeight="1" x14ac:dyDescent="0.25">
      <c r="A135" s="95">
        <v>925</v>
      </c>
      <c r="B135" s="96" t="s">
        <v>237</v>
      </c>
      <c r="C135" s="93"/>
      <c r="D135" s="94"/>
      <c r="E135" s="83"/>
      <c r="F135" s="84">
        <f t="shared" si="10"/>
        <v>0</v>
      </c>
      <c r="H135" s="92"/>
    </row>
    <row r="136" spans="1:8" ht="13.15" customHeight="1" x14ac:dyDescent="0.25">
      <c r="A136" s="95">
        <v>930</v>
      </c>
      <c r="B136" s="96" t="s">
        <v>238</v>
      </c>
      <c r="C136" s="93"/>
      <c r="D136" s="94"/>
      <c r="E136" s="83"/>
      <c r="F136" s="84">
        <f t="shared" si="10"/>
        <v>0</v>
      </c>
      <c r="H136" s="92"/>
    </row>
    <row r="137" spans="1:8" ht="13.15" customHeight="1" x14ac:dyDescent="0.25">
      <c r="A137" s="95">
        <v>940</v>
      </c>
      <c r="B137" s="96" t="s">
        <v>186</v>
      </c>
      <c r="C137" s="93"/>
      <c r="D137" s="94"/>
      <c r="E137" s="83"/>
      <c r="F137" s="84">
        <f t="shared" si="10"/>
        <v>0</v>
      </c>
      <c r="H137" s="92"/>
    </row>
    <row r="138" spans="1:8" ht="13.15" customHeight="1" x14ac:dyDescent="0.25">
      <c r="A138" s="95">
        <v>950</v>
      </c>
      <c r="B138" s="96" t="s">
        <v>239</v>
      </c>
      <c r="C138" s="93"/>
      <c r="D138" s="94"/>
      <c r="E138" s="83"/>
      <c r="F138" s="84">
        <f t="shared" si="10"/>
        <v>0</v>
      </c>
      <c r="H138" s="92"/>
    </row>
    <row r="139" spans="1:8" ht="13.15" customHeight="1" x14ac:dyDescent="0.25">
      <c r="A139" s="95">
        <v>955</v>
      </c>
      <c r="B139" s="96" t="s">
        <v>201</v>
      </c>
      <c r="C139" s="93"/>
      <c r="D139" s="94"/>
      <c r="E139" s="83"/>
      <c r="F139" s="84">
        <f t="shared" si="10"/>
        <v>0</v>
      </c>
      <c r="H139" s="92"/>
    </row>
    <row r="140" spans="1:8" ht="13.15" customHeight="1" x14ac:dyDescent="0.25">
      <c r="A140" s="95">
        <v>960</v>
      </c>
      <c r="B140" s="96" t="s">
        <v>240</v>
      </c>
      <c r="C140" s="93"/>
      <c r="D140" s="93"/>
      <c r="E140" s="144"/>
      <c r="F140" s="84">
        <f t="shared" si="10"/>
        <v>0</v>
      </c>
      <c r="H140" s="92"/>
    </row>
    <row r="141" spans="1:8" ht="13.15" customHeight="1" x14ac:dyDescent="0.25">
      <c r="A141" s="95">
        <v>970</v>
      </c>
      <c r="B141" s="96" t="s">
        <v>241</v>
      </c>
      <c r="C141" s="93"/>
      <c r="D141" s="94"/>
      <c r="E141" s="83"/>
      <c r="F141" s="84">
        <f t="shared" si="10"/>
        <v>0</v>
      </c>
      <c r="H141" s="92"/>
    </row>
    <row r="142" spans="1:8" ht="13.15" customHeight="1" x14ac:dyDescent="0.25">
      <c r="A142" s="86">
        <v>980</v>
      </c>
      <c r="B142" s="112" t="s">
        <v>221</v>
      </c>
      <c r="C142" s="88"/>
      <c r="D142" s="89"/>
      <c r="E142" s="90"/>
      <c r="F142" s="100">
        <f t="shared" si="10"/>
        <v>0</v>
      </c>
      <c r="H142" s="97"/>
    </row>
    <row r="143" spans="1:8" ht="13.15" customHeight="1" x14ac:dyDescent="0.25">
      <c r="A143" s="127"/>
      <c r="B143" s="128" t="s">
        <v>231</v>
      </c>
      <c r="C143" s="129"/>
      <c r="D143" s="130">
        <f>SUMIF(G132:G142,"=1",D132:D142)</f>
        <v>0</v>
      </c>
      <c r="E143" s="130">
        <f>SUMIF(H132:H142,"=1",E132:E142)</f>
        <v>0</v>
      </c>
      <c r="F143" s="131">
        <f>IF($E$131&gt;0,E143/$E$131,0)</f>
        <v>0</v>
      </c>
      <c r="G143" s="56"/>
      <c r="H143" s="73"/>
    </row>
    <row r="144" spans="1:8" ht="13.15" customHeight="1" thickBot="1" x14ac:dyDescent="0.3">
      <c r="A144" s="105"/>
      <c r="B144" s="56"/>
      <c r="C144" s="56"/>
      <c r="D144" s="56"/>
      <c r="E144" s="149"/>
      <c r="F144" s="106"/>
      <c r="G144" s="56"/>
      <c r="H144" s="73"/>
    </row>
    <row r="145" spans="1:8" ht="13.15" customHeight="1" thickBot="1" x14ac:dyDescent="0.3">
      <c r="A145" s="139"/>
      <c r="B145" s="70" t="s">
        <v>243</v>
      </c>
      <c r="C145" s="147" t="s">
        <v>235</v>
      </c>
      <c r="D145" s="141">
        <f>SUM(D146:D156)</f>
        <v>0</v>
      </c>
      <c r="E145" s="141">
        <f>SUM(E146:E156)</f>
        <v>0</v>
      </c>
      <c r="F145" s="142">
        <f>IF($E$5&gt;0,E145/$E$5,0)</f>
        <v>0</v>
      </c>
      <c r="H145" s="73"/>
    </row>
    <row r="146" spans="1:8" ht="13.15" customHeight="1" x14ac:dyDescent="0.25">
      <c r="A146" s="79">
        <v>911</v>
      </c>
      <c r="B146" s="108" t="s">
        <v>158</v>
      </c>
      <c r="C146" s="109"/>
      <c r="D146" s="110"/>
      <c r="E146" s="111"/>
      <c r="F146" s="148">
        <f>IF($E$145&gt;0,E146/$E$145,0)</f>
        <v>0</v>
      </c>
      <c r="H146" s="85"/>
    </row>
    <row r="147" spans="1:8" ht="13.15" customHeight="1" x14ac:dyDescent="0.25">
      <c r="A147" s="95">
        <v>912</v>
      </c>
      <c r="B147" s="96" t="s">
        <v>159</v>
      </c>
      <c r="C147" s="93"/>
      <c r="D147" s="94"/>
      <c r="E147" s="83"/>
      <c r="F147" s="84">
        <f t="shared" ref="F147:F156" si="11">IF($E$145&gt;0,E147/$E$145,0)</f>
        <v>0</v>
      </c>
      <c r="H147" s="92"/>
    </row>
    <row r="148" spans="1:8" ht="13.15" customHeight="1" x14ac:dyDescent="0.25">
      <c r="A148" s="95">
        <v>920</v>
      </c>
      <c r="B148" s="96" t="s">
        <v>236</v>
      </c>
      <c r="C148" s="93"/>
      <c r="D148" s="94"/>
      <c r="E148" s="83"/>
      <c r="F148" s="84">
        <f t="shared" si="11"/>
        <v>0</v>
      </c>
      <c r="H148" s="92"/>
    </row>
    <row r="149" spans="1:8" ht="13.15" customHeight="1" x14ac:dyDescent="0.25">
      <c r="A149" s="95">
        <v>925</v>
      </c>
      <c r="B149" s="96" t="s">
        <v>237</v>
      </c>
      <c r="C149" s="93"/>
      <c r="D149" s="94"/>
      <c r="E149" s="83"/>
      <c r="F149" s="84">
        <f t="shared" si="11"/>
        <v>0</v>
      </c>
      <c r="H149" s="92"/>
    </row>
    <row r="150" spans="1:8" ht="13.15" customHeight="1" x14ac:dyDescent="0.25">
      <c r="A150" s="95">
        <v>930</v>
      </c>
      <c r="B150" s="96" t="s">
        <v>238</v>
      </c>
      <c r="C150" s="93"/>
      <c r="D150" s="94"/>
      <c r="E150" s="83"/>
      <c r="F150" s="84">
        <f t="shared" si="11"/>
        <v>0</v>
      </c>
      <c r="H150" s="92"/>
    </row>
    <row r="151" spans="1:8" ht="13.15" customHeight="1" x14ac:dyDescent="0.25">
      <c r="A151" s="95">
        <v>940</v>
      </c>
      <c r="B151" s="96" t="s">
        <v>186</v>
      </c>
      <c r="C151" s="93"/>
      <c r="D151" s="94"/>
      <c r="E151" s="83"/>
      <c r="F151" s="84">
        <f t="shared" si="11"/>
        <v>0</v>
      </c>
      <c r="H151" s="92"/>
    </row>
    <row r="152" spans="1:8" ht="13.15" customHeight="1" x14ac:dyDescent="0.25">
      <c r="A152" s="95">
        <v>950</v>
      </c>
      <c r="B152" s="96" t="s">
        <v>239</v>
      </c>
      <c r="C152" s="93"/>
      <c r="D152" s="94"/>
      <c r="E152" s="83"/>
      <c r="F152" s="84">
        <f t="shared" si="11"/>
        <v>0</v>
      </c>
      <c r="H152" s="92"/>
    </row>
    <row r="153" spans="1:8" ht="13.15" customHeight="1" x14ac:dyDescent="0.25">
      <c r="A153" s="95">
        <v>955</v>
      </c>
      <c r="B153" s="96" t="s">
        <v>201</v>
      </c>
      <c r="C153" s="93"/>
      <c r="D153" s="94"/>
      <c r="E153" s="83"/>
      <c r="F153" s="84">
        <f t="shared" si="11"/>
        <v>0</v>
      </c>
      <c r="H153" s="92"/>
    </row>
    <row r="154" spans="1:8" ht="13.15" customHeight="1" x14ac:dyDescent="0.25">
      <c r="A154" s="95">
        <v>960</v>
      </c>
      <c r="B154" s="96" t="s">
        <v>240</v>
      </c>
      <c r="C154" s="93"/>
      <c r="D154" s="93"/>
      <c r="E154" s="144"/>
      <c r="F154" s="84">
        <f t="shared" si="11"/>
        <v>0</v>
      </c>
      <c r="H154" s="92"/>
    </row>
    <row r="155" spans="1:8" ht="13.15" customHeight="1" x14ac:dyDescent="0.25">
      <c r="A155" s="95">
        <v>970</v>
      </c>
      <c r="B155" s="96" t="s">
        <v>241</v>
      </c>
      <c r="C155" s="93"/>
      <c r="D155" s="94"/>
      <c r="E155" s="83"/>
      <c r="F155" s="84">
        <f t="shared" si="11"/>
        <v>0</v>
      </c>
      <c r="H155" s="92"/>
    </row>
    <row r="156" spans="1:8" ht="13.15" customHeight="1" x14ac:dyDescent="0.25">
      <c r="A156" s="86">
        <v>980</v>
      </c>
      <c r="B156" s="112" t="s">
        <v>221</v>
      </c>
      <c r="C156" s="88"/>
      <c r="D156" s="89"/>
      <c r="E156" s="90"/>
      <c r="F156" s="100">
        <f t="shared" si="11"/>
        <v>0</v>
      </c>
      <c r="H156" s="97"/>
    </row>
    <row r="157" spans="1:8" ht="13.15" customHeight="1" x14ac:dyDescent="0.25">
      <c r="A157" s="127"/>
      <c r="B157" s="128" t="s">
        <v>231</v>
      </c>
      <c r="C157" s="129"/>
      <c r="D157" s="130">
        <f>SUMIF(G146:G156,"=1",D146:D156)</f>
        <v>0</v>
      </c>
      <c r="E157" s="130">
        <f>SUMIF(H146:H156,"=1",E146:E156)</f>
        <v>0</v>
      </c>
      <c r="F157" s="131">
        <f>IF($E$145&gt;0,E157/$E$145,0)</f>
        <v>0</v>
      </c>
      <c r="G157" s="56"/>
      <c r="H157" s="73"/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opLeftCell="A16" workbookViewId="0">
      <selection activeCell="K16" sqref="K16"/>
    </sheetView>
  </sheetViews>
  <sheetFormatPr baseColWidth="10" defaultRowHeight="13" x14ac:dyDescent="0.3"/>
  <cols>
    <col min="1" max="1" width="2.54296875" customWidth="1"/>
    <col min="9" max="9" width="3.453125" customWidth="1"/>
  </cols>
  <sheetData>
    <row r="1" spans="1:9" ht="18" x14ac:dyDescent="0.4">
      <c r="A1" s="155"/>
      <c r="B1" s="152" t="s">
        <v>118</v>
      </c>
      <c r="C1" s="153"/>
      <c r="D1" s="153"/>
      <c r="E1" s="154"/>
      <c r="F1" s="154"/>
      <c r="G1" s="179" t="s">
        <v>289</v>
      </c>
      <c r="H1" s="154"/>
      <c r="I1" s="155"/>
    </row>
    <row r="2" spans="1:9" ht="13.5" thickBot="1" x14ac:dyDescent="0.35">
      <c r="A2" s="155"/>
      <c r="B2" s="153"/>
      <c r="C2" s="153"/>
      <c r="D2" s="153"/>
      <c r="E2" s="154"/>
      <c r="F2" s="154"/>
      <c r="G2" s="154"/>
      <c r="H2" s="154"/>
      <c r="I2" s="155"/>
    </row>
    <row r="3" spans="1:9" ht="13.5" thickBot="1" x14ac:dyDescent="0.35">
      <c r="A3" s="155"/>
      <c r="B3" s="153" t="s">
        <v>280</v>
      </c>
      <c r="C3" s="153"/>
      <c r="D3" s="156">
        <f>Gesuch!E13</f>
        <v>0</v>
      </c>
      <c r="E3" s="157"/>
      <c r="F3" s="157"/>
      <c r="G3" s="157"/>
      <c r="H3" s="158"/>
      <c r="I3" s="155"/>
    </row>
    <row r="4" spans="1:9" ht="13.5" thickBot="1" x14ac:dyDescent="0.35">
      <c r="A4" s="155"/>
      <c r="B4" s="153" t="s">
        <v>121</v>
      </c>
      <c r="C4" s="180"/>
      <c r="D4" s="156">
        <f>Gesuch!E14</f>
        <v>0</v>
      </c>
      <c r="E4" s="157"/>
      <c r="F4" s="157"/>
      <c r="G4" s="157"/>
      <c r="H4" s="158"/>
      <c r="I4" s="155"/>
    </row>
    <row r="5" spans="1:9" ht="13.5" thickBot="1" x14ac:dyDescent="0.35">
      <c r="A5" s="155"/>
      <c r="B5" s="153" t="s">
        <v>281</v>
      </c>
      <c r="C5" s="180"/>
      <c r="D5" s="156">
        <f>Gesuch!E15</f>
        <v>0</v>
      </c>
      <c r="E5" s="157"/>
      <c r="F5" s="157"/>
      <c r="G5" s="157"/>
      <c r="H5" s="158"/>
      <c r="I5" s="155"/>
    </row>
    <row r="6" spans="1:9" ht="13.5" thickBot="1" x14ac:dyDescent="0.35">
      <c r="A6" s="155"/>
      <c r="B6" s="153" t="s">
        <v>18</v>
      </c>
      <c r="C6" s="180"/>
      <c r="D6" s="156">
        <f>Gesuch!E16</f>
        <v>0</v>
      </c>
      <c r="E6" s="157"/>
      <c r="F6" s="157"/>
      <c r="G6" s="157"/>
      <c r="H6" s="158"/>
      <c r="I6" s="155"/>
    </row>
    <row r="7" spans="1:9" x14ac:dyDescent="0.3">
      <c r="A7" s="155"/>
      <c r="B7" s="180"/>
      <c r="C7" s="180"/>
      <c r="D7" s="180"/>
      <c r="E7" s="180"/>
      <c r="F7" s="155"/>
      <c r="G7" s="155"/>
      <c r="H7" s="155"/>
      <c r="I7" s="155"/>
    </row>
    <row r="8" spans="1:9" ht="13.5" thickBot="1" x14ac:dyDescent="0.35">
      <c r="A8" s="155"/>
      <c r="B8" s="159" t="s">
        <v>250</v>
      </c>
      <c r="C8" s="153"/>
      <c r="D8" s="153"/>
      <c r="E8" s="154"/>
      <c r="F8" s="154"/>
      <c r="G8" s="154"/>
      <c r="H8" s="154"/>
      <c r="I8" s="155"/>
    </row>
    <row r="9" spans="1:9" ht="13.5" thickBot="1" x14ac:dyDescent="0.35">
      <c r="A9" s="155"/>
      <c r="B9" s="153" t="s">
        <v>119</v>
      </c>
      <c r="C9" s="153"/>
      <c r="D9" s="180"/>
      <c r="E9" s="181">
        <f>Zwischenabrechnung!H101</f>
        <v>0</v>
      </c>
      <c r="F9" s="154"/>
      <c r="G9" s="163" t="s">
        <v>247</v>
      </c>
      <c r="H9" s="154"/>
      <c r="I9" s="155"/>
    </row>
    <row r="10" spans="1:9" ht="13.5" thickBot="1" x14ac:dyDescent="0.35">
      <c r="A10" s="155"/>
      <c r="B10" s="153" t="s">
        <v>290</v>
      </c>
      <c r="C10" s="153"/>
      <c r="D10" s="180"/>
      <c r="E10" s="181">
        <f>Zwischenabrechnung!I101</f>
        <v>0</v>
      </c>
      <c r="F10" s="154"/>
      <c r="G10" s="163" t="s">
        <v>248</v>
      </c>
      <c r="H10" s="154"/>
      <c r="I10" s="155"/>
    </row>
    <row r="11" spans="1:9" ht="13.5" thickBot="1" x14ac:dyDescent="0.35">
      <c r="A11" s="155"/>
      <c r="B11" s="153"/>
      <c r="C11" s="153"/>
      <c r="D11" s="180"/>
      <c r="E11" s="154"/>
      <c r="F11" s="154"/>
      <c r="G11" s="154"/>
      <c r="H11" s="154"/>
      <c r="I11" s="155"/>
    </row>
    <row r="12" spans="1:9" ht="13.5" thickBot="1" x14ac:dyDescent="0.35">
      <c r="A12" s="155"/>
      <c r="B12" s="153" t="s">
        <v>120</v>
      </c>
      <c r="C12" s="153"/>
      <c r="D12" s="180"/>
      <c r="E12" s="181">
        <f>E10+E9</f>
        <v>0</v>
      </c>
      <c r="F12" s="154"/>
      <c r="G12" s="163"/>
      <c r="H12" s="154"/>
      <c r="I12" s="155"/>
    </row>
    <row r="13" spans="1:9" x14ac:dyDescent="0.3">
      <c r="A13" s="155"/>
      <c r="B13" s="153"/>
      <c r="C13" s="153"/>
      <c r="D13" s="180"/>
      <c r="E13" s="154"/>
      <c r="F13" s="154"/>
      <c r="G13" s="154"/>
      <c r="H13" s="154"/>
      <c r="I13" s="155"/>
    </row>
    <row r="14" spans="1:9" ht="13.5" thickBot="1" x14ac:dyDescent="0.35">
      <c r="A14" s="155"/>
      <c r="B14" s="159" t="s">
        <v>284</v>
      </c>
      <c r="C14" s="153"/>
      <c r="D14" s="180"/>
      <c r="E14" s="154"/>
      <c r="F14" s="154"/>
      <c r="G14" s="154"/>
      <c r="H14" s="154"/>
      <c r="I14" s="155"/>
    </row>
    <row r="15" spans="1:9" ht="13.5" thickBot="1" x14ac:dyDescent="0.35">
      <c r="A15" s="155"/>
      <c r="B15" s="153" t="s">
        <v>244</v>
      </c>
      <c r="C15" s="153"/>
      <c r="D15" s="180"/>
      <c r="E15" s="164">
        <f>Finanzierungsplan!E108</f>
        <v>0</v>
      </c>
      <c r="F15" s="165"/>
      <c r="G15" s="165" t="s">
        <v>249</v>
      </c>
      <c r="H15" s="154"/>
      <c r="I15" s="155"/>
    </row>
    <row r="16" spans="1:9" ht="13.5" thickBot="1" x14ac:dyDescent="0.35">
      <c r="A16" s="155"/>
      <c r="B16" s="153" t="s">
        <v>245</v>
      </c>
      <c r="C16" s="180"/>
      <c r="D16" s="180"/>
      <c r="E16" s="164">
        <f>Finanzierungsplan!E109</f>
        <v>0</v>
      </c>
      <c r="F16" s="155"/>
      <c r="G16" s="165" t="s">
        <v>252</v>
      </c>
      <c r="H16" s="155"/>
      <c r="I16" s="155"/>
    </row>
    <row r="17" spans="1:9" ht="13.5" thickBot="1" x14ac:dyDescent="0.35">
      <c r="A17" s="155"/>
      <c r="B17" s="153" t="s">
        <v>246</v>
      </c>
      <c r="C17" s="180"/>
      <c r="D17" s="180"/>
      <c r="E17" s="164">
        <f>Finanzierungsplan!E110</f>
        <v>0</v>
      </c>
      <c r="F17" s="155"/>
      <c r="G17" s="165" t="s">
        <v>253</v>
      </c>
      <c r="H17" s="155"/>
      <c r="I17" s="155"/>
    </row>
    <row r="18" spans="1:9" ht="13.5" thickBot="1" x14ac:dyDescent="0.35">
      <c r="A18" s="155"/>
      <c r="B18" s="180"/>
      <c r="C18" s="180"/>
      <c r="D18" s="180"/>
      <c r="E18" s="180"/>
      <c r="F18" s="155"/>
      <c r="G18" s="155"/>
      <c r="H18" s="155"/>
      <c r="I18" s="155"/>
    </row>
    <row r="19" spans="1:9" ht="13.5" thickBot="1" x14ac:dyDescent="0.35">
      <c r="A19" s="155"/>
      <c r="B19" s="159" t="s">
        <v>251</v>
      </c>
      <c r="C19" s="166"/>
      <c r="D19" s="166"/>
      <c r="E19" s="167">
        <f>ROUND(E12-E15-E16-E17,-3)</f>
        <v>0</v>
      </c>
      <c r="F19" s="155"/>
      <c r="G19" s="155"/>
      <c r="H19" s="155"/>
      <c r="I19" s="155"/>
    </row>
    <row r="20" spans="1:9" ht="13.5" thickBot="1" x14ac:dyDescent="0.35">
      <c r="A20" s="155"/>
      <c r="B20" s="180"/>
      <c r="C20" s="180"/>
      <c r="D20" s="180"/>
      <c r="E20" s="180"/>
      <c r="F20" s="155"/>
      <c r="G20" s="165" t="s">
        <v>265</v>
      </c>
      <c r="H20" s="155"/>
      <c r="I20" s="155"/>
    </row>
    <row r="21" spans="1:9" x14ac:dyDescent="0.3">
      <c r="A21" s="155"/>
      <c r="B21" s="153" t="s">
        <v>254</v>
      </c>
      <c r="C21" s="180"/>
      <c r="D21" s="180"/>
      <c r="E21" s="168">
        <f>E19-SUM(E22:E31)</f>
        <v>0</v>
      </c>
      <c r="F21" s="155"/>
      <c r="G21" s="169">
        <f>SUM(Finanzierungsplan!E11:E22)</f>
        <v>0</v>
      </c>
      <c r="H21" s="170">
        <f>IF(G$32&gt;0,G21/G$32,0)</f>
        <v>0</v>
      </c>
      <c r="I21" s="155"/>
    </row>
    <row r="22" spans="1:9" x14ac:dyDescent="0.3">
      <c r="A22" s="155"/>
      <c r="B22" s="153" t="s">
        <v>256</v>
      </c>
      <c r="C22" s="180"/>
      <c r="D22" s="180"/>
      <c r="E22" s="171">
        <f t="shared" ref="E22:E31" si="0">ROUND(E$19*H22,-3)</f>
        <v>0</v>
      </c>
      <c r="F22" s="155"/>
      <c r="G22" s="169">
        <f>SUM(Finanzierungsplan!E24:E28)</f>
        <v>0</v>
      </c>
      <c r="H22" s="170">
        <f t="shared" ref="H22:H31" si="1">IF(G$32&gt;0,G22/G$32,0)</f>
        <v>0</v>
      </c>
      <c r="I22" s="155"/>
    </row>
    <row r="23" spans="1:9" x14ac:dyDescent="0.3">
      <c r="A23" s="155"/>
      <c r="B23" s="153" t="s">
        <v>258</v>
      </c>
      <c r="C23" s="180"/>
      <c r="D23" s="180"/>
      <c r="E23" s="171">
        <f t="shared" si="0"/>
        <v>0</v>
      </c>
      <c r="F23" s="155"/>
      <c r="G23" s="169">
        <f>SUM(Finanzierungsplan!E29:E35)</f>
        <v>0</v>
      </c>
      <c r="H23" s="170">
        <f t="shared" si="1"/>
        <v>0</v>
      </c>
      <c r="I23" s="155"/>
    </row>
    <row r="24" spans="1:9" x14ac:dyDescent="0.3">
      <c r="A24" s="155"/>
      <c r="B24" s="153" t="s">
        <v>259</v>
      </c>
      <c r="C24" s="180"/>
      <c r="D24" s="180"/>
      <c r="E24" s="171">
        <f t="shared" si="0"/>
        <v>0</v>
      </c>
      <c r="F24" s="155"/>
      <c r="G24" s="169">
        <f>SUM(Finanzierungsplan!E36:E37)</f>
        <v>0</v>
      </c>
      <c r="H24" s="170">
        <f t="shared" si="1"/>
        <v>0</v>
      </c>
      <c r="I24" s="155"/>
    </row>
    <row r="25" spans="1:9" x14ac:dyDescent="0.3">
      <c r="A25" s="155"/>
      <c r="B25" s="153" t="s">
        <v>257</v>
      </c>
      <c r="C25" s="180"/>
      <c r="D25" s="180"/>
      <c r="E25" s="171">
        <f t="shared" si="0"/>
        <v>0</v>
      </c>
      <c r="F25" s="155"/>
      <c r="G25" s="169">
        <f>SUM(Finanzierungsplan!E38:E39)</f>
        <v>0</v>
      </c>
      <c r="H25" s="170">
        <f t="shared" si="1"/>
        <v>0</v>
      </c>
      <c r="I25" s="155"/>
    </row>
    <row r="26" spans="1:9" x14ac:dyDescent="0.3">
      <c r="A26" s="155"/>
      <c r="B26" s="153" t="s">
        <v>260</v>
      </c>
      <c r="C26" s="180"/>
      <c r="D26" s="180"/>
      <c r="E26" s="171">
        <f t="shared" si="0"/>
        <v>0</v>
      </c>
      <c r="F26" s="155"/>
      <c r="G26" s="169">
        <f>SUM(Finanzierungsplan!E40:E41)</f>
        <v>0</v>
      </c>
      <c r="H26" s="170">
        <f t="shared" si="1"/>
        <v>0</v>
      </c>
      <c r="I26" s="155"/>
    </row>
    <row r="27" spans="1:9" x14ac:dyDescent="0.3">
      <c r="A27" s="155"/>
      <c r="B27" s="153" t="s">
        <v>261</v>
      </c>
      <c r="C27" s="180"/>
      <c r="D27" s="180"/>
      <c r="E27" s="171">
        <f t="shared" si="0"/>
        <v>0</v>
      </c>
      <c r="F27" s="155"/>
      <c r="G27" s="169">
        <f>SUM(Finanzierungsplan!E42)</f>
        <v>0</v>
      </c>
      <c r="H27" s="170">
        <f t="shared" si="1"/>
        <v>0</v>
      </c>
      <c r="I27" s="155"/>
    </row>
    <row r="28" spans="1:9" x14ac:dyDescent="0.3">
      <c r="A28" s="155"/>
      <c r="B28" s="153" t="s">
        <v>262</v>
      </c>
      <c r="C28" s="180"/>
      <c r="D28" s="180"/>
      <c r="E28" s="171">
        <f t="shared" si="0"/>
        <v>0</v>
      </c>
      <c r="F28" s="155"/>
      <c r="G28" s="169">
        <f>SUM(Finanzierungsplan!E43)</f>
        <v>0</v>
      </c>
      <c r="H28" s="170">
        <f t="shared" si="1"/>
        <v>0</v>
      </c>
      <c r="I28" s="155"/>
    </row>
    <row r="29" spans="1:9" x14ac:dyDescent="0.3">
      <c r="A29" s="155"/>
      <c r="B29" s="153" t="s">
        <v>264</v>
      </c>
      <c r="C29" s="180"/>
      <c r="D29" s="180"/>
      <c r="E29" s="171">
        <f t="shared" si="0"/>
        <v>0</v>
      </c>
      <c r="F29" s="155"/>
      <c r="G29" s="169">
        <f>SUM(Finanzierungsplan!E44)</f>
        <v>0</v>
      </c>
      <c r="H29" s="170">
        <f t="shared" si="1"/>
        <v>0</v>
      </c>
      <c r="I29" s="155"/>
    </row>
    <row r="30" spans="1:9" x14ac:dyDescent="0.3">
      <c r="A30" s="155"/>
      <c r="B30" s="153" t="s">
        <v>263</v>
      </c>
      <c r="C30" s="180"/>
      <c r="D30" s="180"/>
      <c r="E30" s="171">
        <f t="shared" si="0"/>
        <v>0</v>
      </c>
      <c r="F30" s="155"/>
      <c r="G30" s="169">
        <f>SUM(Finanzierungsplan!E45)</f>
        <v>0</v>
      </c>
      <c r="H30" s="170">
        <f t="shared" si="1"/>
        <v>0</v>
      </c>
      <c r="I30" s="155"/>
    </row>
    <row r="31" spans="1:9" ht="13.5" thickBot="1" x14ac:dyDescent="0.35">
      <c r="A31" s="155"/>
      <c r="B31" s="153" t="s">
        <v>255</v>
      </c>
      <c r="C31" s="180"/>
      <c r="D31" s="180"/>
      <c r="E31" s="172">
        <f t="shared" si="0"/>
        <v>0</v>
      </c>
      <c r="F31" s="155"/>
      <c r="G31" s="169">
        <f>SUM(Finanzierungsplan!E48:E56)</f>
        <v>0</v>
      </c>
      <c r="H31" s="170">
        <f t="shared" si="1"/>
        <v>0</v>
      </c>
      <c r="I31" s="155"/>
    </row>
    <row r="32" spans="1:9" x14ac:dyDescent="0.3">
      <c r="A32" s="155"/>
      <c r="B32" s="155"/>
      <c r="C32" s="155"/>
      <c r="D32" s="155"/>
      <c r="E32" s="155"/>
      <c r="F32" s="155"/>
      <c r="G32" s="173">
        <f>SUM(G21:G31)</f>
        <v>0</v>
      </c>
      <c r="H32" s="155"/>
      <c r="I32" s="155"/>
    </row>
    <row r="33" spans="1:9" x14ac:dyDescent="0.3">
      <c r="A33" s="155"/>
      <c r="B33" s="155"/>
      <c r="C33" s="155"/>
      <c r="D33" s="155"/>
      <c r="E33" s="155"/>
      <c r="F33" s="155"/>
      <c r="G33" s="155"/>
      <c r="H33" s="155"/>
      <c r="I33" s="155"/>
    </row>
    <row r="1048575" spans="5:5" ht="13.5" thickBot="1" x14ac:dyDescent="0.35"/>
    <row r="1048576" spans="5:5" ht="13.5" thickBot="1" x14ac:dyDescent="0.35">
      <c r="E1048576" s="53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Gesuch</vt:lpstr>
      <vt:lpstr>Zwischenabrechnung</vt:lpstr>
      <vt:lpstr>Finanzierungsplan</vt:lpstr>
      <vt:lpstr>Nachfinanzierung</vt:lpstr>
      <vt:lpstr>Gesuch!Druckbereich</vt:lpstr>
      <vt:lpstr>Nachfinanzierung!Druckbereich</vt:lpstr>
      <vt:lpstr>Zwischenabrechnung!Druckbereich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Bürcher Matthias Felix BAK</cp:lastModifiedBy>
  <cp:lastPrinted>2020-05-28T10:23:36Z</cp:lastPrinted>
  <dcterms:created xsi:type="dcterms:W3CDTF">2003-01-27T12:43:51Z</dcterms:created>
  <dcterms:modified xsi:type="dcterms:W3CDTF">2020-08-28T15:59:54Z</dcterms:modified>
</cp:coreProperties>
</file>